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<sst xmlns="http://schemas.openxmlformats.org/spreadsheetml/2006/main" count="103" uniqueCount="75">
  <si>
    <t>м3</t>
  </si>
  <si>
    <t>м2</t>
  </si>
  <si>
    <t>№ п/п</t>
  </si>
  <si>
    <t>Наименование работ и затрат</t>
  </si>
  <si>
    <t>Ед.изм.</t>
  </si>
  <si>
    <t xml:space="preserve">Кол-во </t>
  </si>
  <si>
    <t>Работа</t>
  </si>
  <si>
    <t>Всего</t>
  </si>
  <si>
    <t>Земляные работы</t>
  </si>
  <si>
    <t>Ручная доработка дна котлована</t>
  </si>
  <si>
    <t>Фундаменты</t>
  </si>
  <si>
    <t xml:space="preserve">Стоимость за ед. с уч. НДС (руб) </t>
  </si>
  <si>
    <t>Ст-сть всего   (руб)</t>
  </si>
  <si>
    <t>Подсыпка песком трамбованным, толщ. 200мм</t>
  </si>
  <si>
    <t>1</t>
  </si>
  <si>
    <t>2</t>
  </si>
  <si>
    <t>3</t>
  </si>
  <si>
    <t>4</t>
  </si>
  <si>
    <t>5</t>
  </si>
  <si>
    <t>Подписи сторон:</t>
  </si>
  <si>
    <t>от Заказчика:</t>
  </si>
  <si>
    <t>Генеральный директор</t>
  </si>
  <si>
    <t>М.П.</t>
  </si>
  <si>
    <t>от Подрядчика:</t>
  </si>
  <si>
    <t>Итого:</t>
  </si>
  <si>
    <t xml:space="preserve">Устройство горизонтальной рулонной гидроизоляции из 2 слоев </t>
  </si>
  <si>
    <t>Геодезические работы</t>
  </si>
  <si>
    <t>Вынос осей в натуру и привязка здания на строительной площадке</t>
  </si>
  <si>
    <t>-</t>
  </si>
  <si>
    <t>Отрывка котлована</t>
  </si>
  <si>
    <t>Полы</t>
  </si>
  <si>
    <t>6</t>
  </si>
  <si>
    <t>Монтаж металлоконструкций каркаса</t>
  </si>
  <si>
    <t>Стоимость секционных ворот</t>
  </si>
  <si>
    <r>
      <t xml:space="preserve">                                        </t>
    </r>
    <r>
      <rPr>
        <b/>
        <sz val="10"/>
        <rFont val="Arial Cyr"/>
        <family val="0"/>
      </rPr>
      <t xml:space="preserve"> /                    /</t>
    </r>
  </si>
  <si>
    <t>Устройство вертикальной гидроизоляции, обмазка горячим битумом за два раза</t>
  </si>
  <si>
    <t>Вывоз грунта до 10 км</t>
  </si>
  <si>
    <t>тн</t>
  </si>
  <si>
    <t>шт.</t>
  </si>
  <si>
    <t>Снятие растительного слоя грунта толщ. 0,3 м</t>
  </si>
  <si>
    <t>Устройство бетонной подготовки толщ. 100 мм</t>
  </si>
  <si>
    <t>НДС</t>
  </si>
  <si>
    <t>Электроснабжение</t>
  </si>
  <si>
    <t>Освещение</t>
  </si>
  <si>
    <t>Московская обл., Подольск, ул. Комсомольская, 1, оф. 404</t>
  </si>
  <si>
    <t>(территория завода им. Калинина)</t>
  </si>
  <si>
    <t>Тел./Факс: +7 (495) 229-39-67</t>
  </si>
  <si>
    <t>Надземная часть</t>
  </si>
  <si>
    <t>СКЛАДСКОЙ КОРПУС №1 24х36 м</t>
  </si>
  <si>
    <r>
      <t xml:space="preserve">                                           </t>
    </r>
    <r>
      <rPr>
        <b/>
        <sz val="10"/>
        <rFont val="Arial Cyr"/>
        <family val="0"/>
      </rPr>
      <t>/ Гаврюков Е.В. /</t>
    </r>
  </si>
  <si>
    <t>ООО "Аркада-М"</t>
  </si>
  <si>
    <t xml:space="preserve">ИНН/ОГРН 5036082888/1075074008481 </t>
  </si>
  <si>
    <t>Итого по разделам:</t>
  </si>
  <si>
    <t>Устройство основания под фундаменты гравийного толщ. 300мм</t>
  </si>
  <si>
    <t>Материал</t>
  </si>
  <si>
    <t>Устройство ж/б полов толщ. 150 мм на отм. 0,000.</t>
  </si>
  <si>
    <t>Устройство горизонтальной гидроизоляции под полы</t>
  </si>
  <si>
    <t>Устройство чистых полов упрочняющим составом "антипыль"</t>
  </si>
  <si>
    <t>Монтаж наружних стен из сэндвич-панелей</t>
  </si>
  <si>
    <t>Монтаж кровли из сэндвич-панелей</t>
  </si>
  <si>
    <t>Устройство бетонной отмостки толщ. 80 мм</t>
  </si>
  <si>
    <t>Накладные расходы</t>
  </si>
  <si>
    <t>Транспортные услуги</t>
  </si>
  <si>
    <t>Сметная прибыль</t>
  </si>
  <si>
    <t>ИТОГО ПО СМЕТЕ:</t>
  </si>
  <si>
    <t>В  состав сметы входят затраты на мобилизацию строительного городка, транспортные и погрузо-разгрузочные работы, работа механизмов и расходные материалы.</t>
  </si>
  <si>
    <t>на выполнение строительных работ по объекту: Складское здание общей площадью 1455 м2.</t>
  </si>
  <si>
    <t>Устройство фундаментов монолитных H=300 мм, В25</t>
  </si>
  <si>
    <t>Устройство подколонников, В25</t>
  </si>
  <si>
    <t>Обратная засыпка пазух котлована песком средней крупности, с коэф. Упл. K=0,3</t>
  </si>
  <si>
    <t>СМЕТА №1 (стоимость основных работ и материалов)</t>
  </si>
  <si>
    <t>www.vashproect.ru</t>
  </si>
  <si>
    <t>Генеральный директор ООО "Аракада-М"</t>
  </si>
  <si>
    <t>Сметная стоимость строительно-монтажных работ и материалов указана до 31.05.2019 года.</t>
  </si>
  <si>
    <t>e-mail: info@vashproect.ru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</si>
</sst>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u val="single"/>
      <sz val="10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10" xfId="53" applyFont="1" applyFill="1" applyBorder="1" applyAlignment="1">
      <alignment horizontal="center" wrapText="1"/>
      <protection/>
    </xf>
    <xf numFmtId="172" fontId="5" fillId="0" borderId="10" xfId="53" applyNumberFormat="1" applyFont="1" applyFill="1" applyBorder="1" applyAlignment="1">
      <alignment wrapText="1"/>
      <protection/>
    </xf>
    <xf numFmtId="0" fontId="5" fillId="0" borderId="0" xfId="0" applyFont="1" applyAlignment="1">
      <alignment wrapText="1"/>
    </xf>
    <xf numFmtId="0" fontId="5" fillId="33" borderId="10" xfId="53" applyFont="1" applyFill="1" applyBorder="1" applyAlignment="1">
      <alignment wrapText="1"/>
      <protection/>
    </xf>
    <xf numFmtId="0" fontId="5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33" borderId="10" xfId="53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9" fontId="5" fillId="33" borderId="10" xfId="53" applyNumberFormat="1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left"/>
      <protection/>
    </xf>
    <xf numFmtId="49" fontId="11" fillId="33" borderId="10" xfId="53" applyNumberFormat="1" applyFont="1" applyFill="1" applyBorder="1" applyAlignment="1">
      <alignment horizontal="center"/>
      <protection/>
    </xf>
    <xf numFmtId="0" fontId="5" fillId="33" borderId="10" xfId="53" applyFont="1" applyFill="1" applyBorder="1" applyAlignment="1">
      <alignment horizontal="center"/>
      <protection/>
    </xf>
    <xf numFmtId="49" fontId="11" fillId="34" borderId="10" xfId="53" applyNumberFormat="1" applyFont="1" applyFill="1" applyBorder="1" applyAlignment="1">
      <alignment horizontal="center"/>
      <protection/>
    </xf>
    <xf numFmtId="49" fontId="6" fillId="34" borderId="10" xfId="53" applyNumberFormat="1" applyFont="1" applyFill="1" applyBorder="1" applyAlignment="1">
      <alignment horizontal="center"/>
      <protection/>
    </xf>
    <xf numFmtId="0" fontId="6" fillId="34" borderId="10" xfId="53" applyFont="1" applyFill="1" applyBorder="1" applyAlignment="1">
      <alignment horizontal="left"/>
      <protection/>
    </xf>
    <xf numFmtId="0" fontId="6" fillId="34" borderId="10" xfId="53" applyFont="1" applyFill="1" applyBorder="1" applyAlignment="1">
      <alignment horizontal="center"/>
      <protection/>
    </xf>
    <xf numFmtId="0" fontId="5" fillId="34" borderId="10" xfId="53" applyFont="1" applyFill="1" applyBorder="1">
      <alignment/>
      <protection/>
    </xf>
    <xf numFmtId="172" fontId="4" fillId="34" borderId="10" xfId="53" applyNumberFormat="1" applyFont="1" applyFill="1" applyBorder="1" applyAlignment="1">
      <alignment wrapText="1"/>
      <protection/>
    </xf>
    <xf numFmtId="0" fontId="5" fillId="34" borderId="10" xfId="53" applyFont="1" applyFill="1" applyBorder="1" applyAlignment="1">
      <alignment horizontal="center" wrapText="1"/>
      <protection/>
    </xf>
    <xf numFmtId="0" fontId="5" fillId="34" borderId="10" xfId="53" applyFont="1" applyFill="1" applyBorder="1" applyAlignment="1">
      <alignment horizontal="right"/>
      <protection/>
    </xf>
    <xf numFmtId="1" fontId="5" fillId="34" borderId="10" xfId="53" applyNumberFormat="1" applyFont="1" applyFill="1" applyBorder="1" applyAlignment="1">
      <alignment horizontal="right"/>
      <protection/>
    </xf>
    <xf numFmtId="4" fontId="7" fillId="34" borderId="10" xfId="53" applyNumberFormat="1" applyFont="1" applyFill="1" applyBorder="1" applyAlignment="1">
      <alignment horizontal="right"/>
      <protection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0" fontId="4" fillId="0" borderId="11" xfId="53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0" fontId="11" fillId="33" borderId="10" xfId="53" applyFont="1" applyFill="1" applyBorder="1" applyAlignment="1">
      <alignment horizontal="left"/>
      <protection/>
    </xf>
    <xf numFmtId="173" fontId="7" fillId="0" borderId="10" xfId="0" applyNumberFormat="1" applyFont="1" applyBorder="1" applyAlignment="1">
      <alignment horizontal="right"/>
    </xf>
    <xf numFmtId="173" fontId="5" fillId="33" borderId="10" xfId="53" applyNumberFormat="1" applyFont="1" applyFill="1" applyBorder="1">
      <alignment/>
      <protection/>
    </xf>
    <xf numFmtId="173" fontId="5" fillId="0" borderId="10" xfId="53" applyNumberFormat="1" applyFont="1" applyFill="1" applyBorder="1" applyAlignment="1">
      <alignment horizontal="right"/>
      <protection/>
    </xf>
    <xf numFmtId="174" fontId="5" fillId="0" borderId="10" xfId="53" applyNumberFormat="1" applyFont="1" applyFill="1" applyBorder="1" applyAlignment="1">
      <alignment horizontal="right"/>
      <protection/>
    </xf>
    <xf numFmtId="173" fontId="5" fillId="0" borderId="10" xfId="0" applyNumberFormat="1" applyFont="1" applyBorder="1" applyAlignment="1">
      <alignment horizontal="right"/>
    </xf>
    <xf numFmtId="173" fontId="5" fillId="34" borderId="12" xfId="0" applyNumberFormat="1" applyFont="1" applyFill="1" applyBorder="1" applyAlignment="1">
      <alignment horizontal="center"/>
    </xf>
    <xf numFmtId="173" fontId="5" fillId="34" borderId="13" xfId="0" applyNumberFormat="1" applyFont="1" applyFill="1" applyBorder="1" applyAlignment="1">
      <alignment horizontal="center"/>
    </xf>
    <xf numFmtId="173" fontId="4" fillId="34" borderId="12" xfId="0" applyNumberFormat="1" applyFont="1" applyFill="1" applyBorder="1" applyAlignment="1">
      <alignment horizontal="center"/>
    </xf>
    <xf numFmtId="173" fontId="4" fillId="34" borderId="13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173" fontId="4" fillId="35" borderId="10" xfId="53" applyNumberFormat="1" applyFont="1" applyFill="1" applyBorder="1" applyAlignment="1">
      <alignment horizontal="right"/>
      <protection/>
    </xf>
    <xf numFmtId="0" fontId="5" fillId="36" borderId="10" xfId="0" applyFont="1" applyFill="1" applyBorder="1" applyAlignment="1">
      <alignment horizontal="center"/>
    </xf>
    <xf numFmtId="173" fontId="5" fillId="0" borderId="13" xfId="53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173" fontId="15" fillId="35" borderId="10" xfId="53" applyNumberFormat="1" applyFont="1" applyFill="1" applyBorder="1" applyAlignment="1">
      <alignment horizontal="right"/>
      <protection/>
    </xf>
    <xf numFmtId="0" fontId="6" fillId="34" borderId="12" xfId="53" applyFont="1" applyFill="1" applyBorder="1" applyAlignment="1">
      <alignment/>
      <protection/>
    </xf>
    <xf numFmtId="0" fontId="6" fillId="34" borderId="13" xfId="53" applyFont="1" applyFill="1" applyBorder="1" applyAlignment="1">
      <alignment/>
      <protection/>
    </xf>
    <xf numFmtId="173" fontId="5" fillId="34" borderId="13" xfId="0" applyNumberFormat="1" applyFont="1" applyFill="1" applyBorder="1" applyAlignment="1">
      <alignment/>
    </xf>
    <xf numFmtId="173" fontId="5" fillId="0" borderId="13" xfId="0" applyNumberFormat="1" applyFont="1" applyBorder="1" applyAlignment="1">
      <alignment/>
    </xf>
    <xf numFmtId="173" fontId="5" fillId="0" borderId="13" xfId="0" applyNumberFormat="1" applyFont="1" applyBorder="1" applyAlignment="1">
      <alignment vertical="center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173" fontId="5" fillId="33" borderId="10" xfId="53" applyNumberFormat="1" applyFont="1" applyFill="1" applyBorder="1" applyAlignment="1">
      <alignment horizontal="center"/>
      <protection/>
    </xf>
    <xf numFmtId="173" fontId="5" fillId="33" borderId="13" xfId="53" applyNumberFormat="1" applyFont="1" applyFill="1" applyBorder="1">
      <alignment/>
      <protection/>
    </xf>
    <xf numFmtId="173" fontId="16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4" fillId="37" borderId="12" xfId="53" applyNumberFormat="1" applyFont="1" applyFill="1" applyBorder="1" applyAlignment="1">
      <alignment horizontal="center" vertical="center" wrapText="1"/>
      <protection/>
    </xf>
    <xf numFmtId="49" fontId="4" fillId="37" borderId="14" xfId="53" applyNumberFormat="1" applyFont="1" applyFill="1" applyBorder="1" applyAlignment="1">
      <alignment horizontal="center" vertical="center" wrapText="1"/>
      <protection/>
    </xf>
    <xf numFmtId="49" fontId="4" fillId="37" borderId="13" xfId="53" applyNumberFormat="1" applyFont="1" applyFill="1" applyBorder="1" applyAlignment="1">
      <alignment horizontal="center" vertical="center" wrapText="1"/>
      <protection/>
    </xf>
    <xf numFmtId="0" fontId="12" fillId="0" borderId="0" xfId="42" applyAlignment="1" applyProtection="1">
      <alignment horizontal="left"/>
      <protection/>
    </xf>
    <xf numFmtId="0" fontId="5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9" fontId="4" fillId="0" borderId="12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173" fontId="5" fillId="0" borderId="12" xfId="0" applyNumberFormat="1" applyFont="1" applyBorder="1" applyAlignment="1">
      <alignment horizontal="center" vertical="center"/>
    </xf>
    <xf numFmtId="173" fontId="5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4" fillId="34" borderId="12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right"/>
    </xf>
    <xf numFmtId="0" fontId="15" fillId="0" borderId="12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shproec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0"/>
  <sheetViews>
    <sheetView tabSelected="1" zoomScalePageLayoutView="0" workbookViewId="0" topLeftCell="A1">
      <selection activeCell="A5" sqref="A5:B5"/>
    </sheetView>
  </sheetViews>
  <sheetFormatPr defaultColWidth="9.00390625" defaultRowHeight="12.75"/>
  <cols>
    <col min="1" max="1" width="5.125" style="0" customWidth="1"/>
    <col min="2" max="2" width="36.75390625" style="0" customWidth="1"/>
    <col min="3" max="3" width="10.875" style="0" customWidth="1"/>
    <col min="4" max="4" width="16.75390625" style="0" bestFit="1" customWidth="1"/>
    <col min="5" max="6" width="10.75390625" style="0" customWidth="1"/>
    <col min="7" max="7" width="19.875" style="0" customWidth="1"/>
    <col min="8" max="8" width="18.75390625" style="0" customWidth="1"/>
  </cols>
  <sheetData>
    <row r="1" spans="1:8" ht="12.75">
      <c r="A1" s="76" t="s">
        <v>44</v>
      </c>
      <c r="B1" s="76"/>
      <c r="C1" s="76"/>
      <c r="G1" s="74" t="s">
        <v>50</v>
      </c>
      <c r="H1" s="74"/>
    </row>
    <row r="2" spans="1:8" ht="12.75">
      <c r="A2" s="76" t="s">
        <v>45</v>
      </c>
      <c r="B2" s="76"/>
      <c r="C2" s="17"/>
      <c r="G2" s="74" t="s">
        <v>51</v>
      </c>
      <c r="H2" s="74"/>
    </row>
    <row r="3" spans="1:3" ht="12.75">
      <c r="A3" s="76" t="s">
        <v>46</v>
      </c>
      <c r="B3" s="76"/>
      <c r="C3" s="17"/>
    </row>
    <row r="4" spans="1:3" ht="12.75">
      <c r="A4" s="80" t="s">
        <v>71</v>
      </c>
      <c r="B4" s="76"/>
      <c r="C4" s="17"/>
    </row>
    <row r="5" spans="1:3" ht="12.75">
      <c r="A5" s="76" t="s">
        <v>74</v>
      </c>
      <c r="B5" s="76"/>
      <c r="C5" s="17"/>
    </row>
    <row r="6" spans="1:8" ht="12.75">
      <c r="A6" s="81" t="s">
        <v>73</v>
      </c>
      <c r="B6" s="81"/>
      <c r="C6" s="81"/>
      <c r="D6" s="81"/>
      <c r="E6" s="81"/>
      <c r="F6" s="81"/>
      <c r="G6" s="81"/>
      <c r="H6" s="81"/>
    </row>
    <row r="7" spans="1:8" ht="12.75">
      <c r="A7" s="73" t="s">
        <v>70</v>
      </c>
      <c r="B7" s="73"/>
      <c r="C7" s="73"/>
      <c r="D7" s="73"/>
      <c r="E7" s="73"/>
      <c r="F7" s="73"/>
      <c r="G7" s="73"/>
      <c r="H7" s="73"/>
    </row>
    <row r="8" spans="1:8" ht="12.75" customHeight="1">
      <c r="A8" s="82" t="s">
        <v>66</v>
      </c>
      <c r="B8" s="82"/>
      <c r="C8" s="82"/>
      <c r="D8" s="82"/>
      <c r="E8" s="82"/>
      <c r="F8" s="82"/>
      <c r="G8" s="82"/>
      <c r="H8" s="82"/>
    </row>
    <row r="9" spans="1:8" ht="12.75">
      <c r="A9" s="83"/>
      <c r="B9" s="83"/>
      <c r="C9" s="83"/>
      <c r="D9" s="83"/>
      <c r="E9" s="83"/>
      <c r="F9" s="83"/>
      <c r="G9" s="83"/>
      <c r="H9" s="83"/>
    </row>
    <row r="10" spans="1:8" ht="12.75" customHeight="1">
      <c r="A10" s="87" t="s">
        <v>2</v>
      </c>
      <c r="B10" s="88" t="s">
        <v>3</v>
      </c>
      <c r="C10" s="90" t="s">
        <v>4</v>
      </c>
      <c r="D10" s="99" t="s">
        <v>5</v>
      </c>
      <c r="E10" s="100" t="s">
        <v>11</v>
      </c>
      <c r="F10" s="101"/>
      <c r="G10" s="102"/>
      <c r="H10" s="88" t="s">
        <v>12</v>
      </c>
    </row>
    <row r="11" spans="1:8" ht="12.75">
      <c r="A11" s="87"/>
      <c r="B11" s="89"/>
      <c r="C11" s="90"/>
      <c r="D11" s="99"/>
      <c r="E11" s="40" t="s">
        <v>6</v>
      </c>
      <c r="F11" s="40" t="s">
        <v>54</v>
      </c>
      <c r="G11" s="40" t="s">
        <v>7</v>
      </c>
      <c r="H11" s="89"/>
    </row>
    <row r="12" spans="1:8" ht="12.75" customHeight="1">
      <c r="A12" s="77" t="s">
        <v>48</v>
      </c>
      <c r="B12" s="78"/>
      <c r="C12" s="78"/>
      <c r="D12" s="78"/>
      <c r="E12" s="78"/>
      <c r="F12" s="78"/>
      <c r="G12" s="78"/>
      <c r="H12" s="79"/>
    </row>
    <row r="13" spans="1:9" ht="19.5" customHeight="1">
      <c r="A13" s="27"/>
      <c r="B13" s="28" t="s">
        <v>8</v>
      </c>
      <c r="C13" s="29"/>
      <c r="D13" s="29"/>
      <c r="E13" s="63"/>
      <c r="F13" s="64"/>
      <c r="G13" s="30"/>
      <c r="H13" s="30"/>
      <c r="I13" s="2"/>
    </row>
    <row r="14" spans="1:9" ht="15" customHeight="1">
      <c r="A14" s="24" t="s">
        <v>14</v>
      </c>
      <c r="B14" s="44" t="s">
        <v>39</v>
      </c>
      <c r="C14" s="25" t="s">
        <v>0</v>
      </c>
      <c r="D14" s="25">
        <v>480</v>
      </c>
      <c r="E14" s="46">
        <v>400</v>
      </c>
      <c r="F14" s="70" t="s">
        <v>28</v>
      </c>
      <c r="G14" s="46">
        <v>400</v>
      </c>
      <c r="H14" s="46">
        <f>E14*D14</f>
        <v>192000</v>
      </c>
      <c r="I14" s="2"/>
    </row>
    <row r="15" spans="1:9" ht="15" customHeight="1">
      <c r="A15" s="22" t="s">
        <v>15</v>
      </c>
      <c r="B15" s="23" t="s">
        <v>29</v>
      </c>
      <c r="C15" s="25" t="s">
        <v>0</v>
      </c>
      <c r="D15" s="25">
        <v>450</v>
      </c>
      <c r="E15" s="46">
        <v>400</v>
      </c>
      <c r="F15" s="70" t="s">
        <v>28</v>
      </c>
      <c r="G15" s="46">
        <v>400</v>
      </c>
      <c r="H15" s="46">
        <f>E15*D15</f>
        <v>180000</v>
      </c>
      <c r="I15" s="2"/>
    </row>
    <row r="16" spans="1:9" ht="15" customHeight="1">
      <c r="A16" s="24" t="s">
        <v>16</v>
      </c>
      <c r="B16" s="4" t="s">
        <v>9</v>
      </c>
      <c r="C16" s="3" t="s">
        <v>0</v>
      </c>
      <c r="D16" s="25">
        <v>100</v>
      </c>
      <c r="E16" s="46">
        <v>600</v>
      </c>
      <c r="F16" s="70" t="s">
        <v>28</v>
      </c>
      <c r="G16" s="47">
        <v>600</v>
      </c>
      <c r="H16" s="47">
        <f>E16*D16</f>
        <v>60000</v>
      </c>
      <c r="I16" s="2"/>
    </row>
    <row r="17" spans="1:9" ht="15" customHeight="1">
      <c r="A17" s="24" t="s">
        <v>17</v>
      </c>
      <c r="B17" s="4" t="s">
        <v>36</v>
      </c>
      <c r="C17" s="3" t="s">
        <v>0</v>
      </c>
      <c r="D17" s="25">
        <v>450</v>
      </c>
      <c r="E17" s="46">
        <v>670</v>
      </c>
      <c r="F17" s="70" t="s">
        <v>28</v>
      </c>
      <c r="G17" s="47">
        <v>670</v>
      </c>
      <c r="H17" s="47">
        <f>E17*D17</f>
        <v>301500</v>
      </c>
      <c r="I17" s="2"/>
    </row>
    <row r="18" spans="1:9" ht="19.5" customHeight="1">
      <c r="A18" s="24" t="s">
        <v>18</v>
      </c>
      <c r="B18" s="4" t="s">
        <v>24</v>
      </c>
      <c r="C18" s="3"/>
      <c r="D18" s="55"/>
      <c r="E18" s="46"/>
      <c r="F18" s="46"/>
      <c r="G18" s="47"/>
      <c r="H18" s="57">
        <f>SUM(H14:H17)</f>
        <v>733500</v>
      </c>
      <c r="I18" s="2"/>
    </row>
    <row r="19" spans="1:9" ht="19.5" customHeight="1">
      <c r="A19" s="26"/>
      <c r="B19" s="31" t="s">
        <v>26</v>
      </c>
      <c r="C19" s="32"/>
      <c r="D19" s="33"/>
      <c r="E19" s="65"/>
      <c r="F19" s="65"/>
      <c r="G19" s="34"/>
      <c r="H19" s="35"/>
      <c r="I19" s="2"/>
    </row>
    <row r="20" spans="1:9" ht="25.5">
      <c r="A20" s="24" t="s">
        <v>31</v>
      </c>
      <c r="B20" s="4" t="s">
        <v>27</v>
      </c>
      <c r="C20" s="3" t="s">
        <v>28</v>
      </c>
      <c r="D20" s="25" t="s">
        <v>28</v>
      </c>
      <c r="E20" s="46">
        <v>14000</v>
      </c>
      <c r="F20" s="59" t="s">
        <v>28</v>
      </c>
      <c r="G20" s="48">
        <v>14000</v>
      </c>
      <c r="H20" s="47">
        <v>14000</v>
      </c>
      <c r="I20" s="2"/>
    </row>
    <row r="21" spans="1:9" ht="19.5" customHeight="1">
      <c r="A21" s="36"/>
      <c r="B21" s="37" t="s">
        <v>10</v>
      </c>
      <c r="C21" s="36"/>
      <c r="D21" s="38"/>
      <c r="E21" s="65"/>
      <c r="F21" s="65"/>
      <c r="G21" s="38"/>
      <c r="H21" s="39"/>
      <c r="I21" s="2"/>
    </row>
    <row r="22" spans="1:9" ht="24.75" customHeight="1">
      <c r="A22" s="11">
        <v>7</v>
      </c>
      <c r="B22" s="6" t="s">
        <v>53</v>
      </c>
      <c r="C22" s="11" t="s">
        <v>0</v>
      </c>
      <c r="D22" s="25">
        <v>120</v>
      </c>
      <c r="E22" s="46">
        <v>600</v>
      </c>
      <c r="F22" s="46">
        <v>1800</v>
      </c>
      <c r="G22" s="49">
        <v>2400</v>
      </c>
      <c r="H22" s="49">
        <f aca="true" t="shared" si="0" ref="H22:H28">D22*(E22+F22)</f>
        <v>288000</v>
      </c>
      <c r="I22" s="2"/>
    </row>
    <row r="23" spans="1:9" ht="25.5">
      <c r="A23" s="11">
        <v>8</v>
      </c>
      <c r="B23" s="9" t="s">
        <v>40</v>
      </c>
      <c r="C23" s="11" t="s">
        <v>0</v>
      </c>
      <c r="D23" s="25">
        <v>50</v>
      </c>
      <c r="E23" s="46">
        <v>1500</v>
      </c>
      <c r="F23" s="46">
        <v>5200</v>
      </c>
      <c r="G23" s="49">
        <v>6700</v>
      </c>
      <c r="H23" s="49">
        <f t="shared" si="0"/>
        <v>335000</v>
      </c>
      <c r="I23" s="2"/>
    </row>
    <row r="24" spans="1:9" ht="25.5">
      <c r="A24" s="11">
        <v>9</v>
      </c>
      <c r="B24" s="7" t="s">
        <v>25</v>
      </c>
      <c r="C24" s="11" t="s">
        <v>1</v>
      </c>
      <c r="D24" s="55">
        <v>250</v>
      </c>
      <c r="E24" s="46">
        <v>300</v>
      </c>
      <c r="F24" s="46">
        <v>300</v>
      </c>
      <c r="G24" s="49">
        <v>800</v>
      </c>
      <c r="H24" s="49">
        <f t="shared" si="0"/>
        <v>150000</v>
      </c>
      <c r="I24" s="2"/>
    </row>
    <row r="25" spans="1:9" ht="25.5">
      <c r="A25" s="11">
        <v>10</v>
      </c>
      <c r="B25" s="7" t="s">
        <v>35</v>
      </c>
      <c r="C25" s="11" t="s">
        <v>1</v>
      </c>
      <c r="D25" s="55">
        <v>900</v>
      </c>
      <c r="E25" s="46">
        <v>250</v>
      </c>
      <c r="F25" s="46">
        <v>200</v>
      </c>
      <c r="G25" s="49">
        <v>450</v>
      </c>
      <c r="H25" s="49">
        <f t="shared" si="0"/>
        <v>405000</v>
      </c>
      <c r="I25" s="2"/>
    </row>
    <row r="26" spans="1:9" ht="24.75" customHeight="1">
      <c r="A26" s="11">
        <v>11</v>
      </c>
      <c r="B26" s="6" t="s">
        <v>67</v>
      </c>
      <c r="C26" s="11" t="s">
        <v>0</v>
      </c>
      <c r="D26" s="25">
        <v>52</v>
      </c>
      <c r="E26" s="46">
        <v>3600</v>
      </c>
      <c r="F26" s="46">
        <v>12600</v>
      </c>
      <c r="G26" s="49">
        <v>16200</v>
      </c>
      <c r="H26" s="49">
        <f t="shared" si="0"/>
        <v>842400</v>
      </c>
      <c r="I26" s="2"/>
    </row>
    <row r="27" spans="1:9" ht="24.75" customHeight="1">
      <c r="A27" s="11">
        <v>12</v>
      </c>
      <c r="B27" s="6" t="s">
        <v>68</v>
      </c>
      <c r="C27" s="11" t="s">
        <v>0</v>
      </c>
      <c r="D27" s="25">
        <v>26</v>
      </c>
      <c r="E27" s="46">
        <v>4200</v>
      </c>
      <c r="F27" s="46">
        <v>12800</v>
      </c>
      <c r="G27" s="49">
        <f>F27+E27</f>
        <v>17000</v>
      </c>
      <c r="H27" s="49">
        <f t="shared" si="0"/>
        <v>442000</v>
      </c>
      <c r="I27" s="2"/>
    </row>
    <row r="28" spans="1:9" ht="24.75" customHeight="1">
      <c r="A28" s="11">
        <v>12</v>
      </c>
      <c r="B28" s="6" t="s">
        <v>69</v>
      </c>
      <c r="C28" s="11" t="s">
        <v>0</v>
      </c>
      <c r="D28" s="25">
        <v>74</v>
      </c>
      <c r="E28" s="46">
        <v>300</v>
      </c>
      <c r="F28" s="46">
        <v>820</v>
      </c>
      <c r="G28" s="49">
        <f>F28+E28</f>
        <v>1120</v>
      </c>
      <c r="H28" s="49">
        <f t="shared" si="0"/>
        <v>82880</v>
      </c>
      <c r="I28" s="2"/>
    </row>
    <row r="29" spans="1:9" ht="19.5" customHeight="1">
      <c r="A29" s="11"/>
      <c r="B29" s="6" t="s">
        <v>24</v>
      </c>
      <c r="C29" s="11"/>
      <c r="D29" s="25"/>
      <c r="E29" s="46"/>
      <c r="F29" s="46"/>
      <c r="G29" s="49"/>
      <c r="H29" s="57">
        <f>H28+H26+H25+H24+H23+H22+H27</f>
        <v>2545280</v>
      </c>
      <c r="I29" s="2"/>
    </row>
    <row r="30" spans="1:9" ht="12.75">
      <c r="A30" s="41"/>
      <c r="B30" s="37" t="s">
        <v>30</v>
      </c>
      <c r="C30" s="41"/>
      <c r="D30" s="42"/>
      <c r="E30" s="52"/>
      <c r="F30" s="53"/>
      <c r="G30" s="42"/>
      <c r="H30" s="43"/>
      <c r="I30" s="2"/>
    </row>
    <row r="31" spans="1:9" ht="25.5">
      <c r="A31" s="11">
        <v>13</v>
      </c>
      <c r="B31" s="8" t="s">
        <v>13</v>
      </c>
      <c r="C31" s="11" t="s">
        <v>0</v>
      </c>
      <c r="D31" s="25">
        <v>320</v>
      </c>
      <c r="E31" s="46">
        <v>300</v>
      </c>
      <c r="F31" s="66">
        <v>820</v>
      </c>
      <c r="G31" s="49">
        <f>F31+E31</f>
        <v>1120</v>
      </c>
      <c r="H31" s="49">
        <f>D31*(E31+F31)</f>
        <v>358400</v>
      </c>
      <c r="I31" s="2"/>
    </row>
    <row r="32" spans="1:9" ht="24.75" customHeight="1">
      <c r="A32" s="11">
        <v>14</v>
      </c>
      <c r="B32" s="8" t="s">
        <v>56</v>
      </c>
      <c r="C32" s="11" t="s">
        <v>1</v>
      </c>
      <c r="D32" s="25">
        <v>1455</v>
      </c>
      <c r="E32" s="46">
        <v>50</v>
      </c>
      <c r="F32" s="66">
        <v>70</v>
      </c>
      <c r="G32" s="49">
        <f>F32+E32</f>
        <v>120</v>
      </c>
      <c r="H32" s="49">
        <f>D32*(E32+F32)</f>
        <v>174600</v>
      </c>
      <c r="I32" s="2"/>
    </row>
    <row r="33" spans="1:9" ht="25.5">
      <c r="A33" s="11">
        <v>15</v>
      </c>
      <c r="B33" s="7" t="s">
        <v>55</v>
      </c>
      <c r="C33" s="11" t="s">
        <v>0</v>
      </c>
      <c r="D33" s="25">
        <v>218</v>
      </c>
      <c r="E33" s="46">
        <v>2400</v>
      </c>
      <c r="F33" s="66">
        <v>12600</v>
      </c>
      <c r="G33" s="49">
        <f>F33+E33</f>
        <v>15000</v>
      </c>
      <c r="H33" s="49">
        <f>D33*(E33+F33)</f>
        <v>3270000</v>
      </c>
      <c r="I33" s="2"/>
    </row>
    <row r="34" spans="1:9" ht="24.75" customHeight="1">
      <c r="A34" s="11">
        <v>16</v>
      </c>
      <c r="B34" s="7" t="s">
        <v>57</v>
      </c>
      <c r="C34" s="11" t="s">
        <v>1</v>
      </c>
      <c r="D34" s="25">
        <v>1455</v>
      </c>
      <c r="E34" s="46">
        <v>960</v>
      </c>
      <c r="F34" s="46">
        <v>740</v>
      </c>
      <c r="G34" s="49">
        <f>F34+E34</f>
        <v>1700</v>
      </c>
      <c r="H34" s="49">
        <f>D34*(E34+F34)</f>
        <v>2473500</v>
      </c>
      <c r="I34" s="2"/>
    </row>
    <row r="35" spans="1:9" ht="24.75" customHeight="1">
      <c r="A35" s="11">
        <v>17</v>
      </c>
      <c r="B35" s="7" t="s">
        <v>60</v>
      </c>
      <c r="C35" s="11" t="s">
        <v>0</v>
      </c>
      <c r="D35" s="25">
        <v>56</v>
      </c>
      <c r="E35" s="46">
        <v>200</v>
      </c>
      <c r="F35" s="71">
        <v>600</v>
      </c>
      <c r="G35" s="49">
        <f>F35+E35</f>
        <v>800</v>
      </c>
      <c r="H35" s="49">
        <f>D35*(E35+F35)</f>
        <v>44800</v>
      </c>
      <c r="I35" s="2"/>
    </row>
    <row r="36" spans="1:9" ht="19.5" customHeight="1">
      <c r="A36" s="11"/>
      <c r="B36" s="7" t="s">
        <v>24</v>
      </c>
      <c r="C36" s="11"/>
      <c r="D36" s="25"/>
      <c r="E36" s="46"/>
      <c r="F36" s="67"/>
      <c r="G36" s="49"/>
      <c r="H36" s="57">
        <f>H31+H32+H33+H34+H35</f>
        <v>6321300</v>
      </c>
      <c r="I36" s="2"/>
    </row>
    <row r="37" spans="1:9" ht="12.75">
      <c r="A37" s="36"/>
      <c r="B37" s="37" t="s">
        <v>47</v>
      </c>
      <c r="C37" s="36"/>
      <c r="D37" s="38"/>
      <c r="E37" s="50"/>
      <c r="F37" s="51"/>
      <c r="G37" s="38"/>
      <c r="H37" s="39"/>
      <c r="I37" s="2"/>
    </row>
    <row r="38" spans="1:9" ht="19.5" customHeight="1">
      <c r="A38" s="58">
        <v>32</v>
      </c>
      <c r="B38" s="8" t="s">
        <v>32</v>
      </c>
      <c r="C38" s="11" t="s">
        <v>37</v>
      </c>
      <c r="D38" s="54">
        <v>67.2</v>
      </c>
      <c r="E38" s="46">
        <v>21000</v>
      </c>
      <c r="F38" s="46">
        <v>68000</v>
      </c>
      <c r="G38" s="49">
        <f>F38+E38</f>
        <v>89000</v>
      </c>
      <c r="H38" s="49">
        <f>D38*(E38+F38)</f>
        <v>5980800</v>
      </c>
      <c r="I38" s="2"/>
    </row>
    <row r="39" spans="1:9" ht="19.5" customHeight="1">
      <c r="A39" s="58">
        <v>34</v>
      </c>
      <c r="B39" s="8" t="s">
        <v>58</v>
      </c>
      <c r="C39" s="11" t="s">
        <v>1</v>
      </c>
      <c r="D39" s="54">
        <v>740</v>
      </c>
      <c r="E39" s="46">
        <v>550</v>
      </c>
      <c r="F39" s="46">
        <v>1680</v>
      </c>
      <c r="G39" s="49">
        <f>F39+E39</f>
        <v>2230</v>
      </c>
      <c r="H39" s="49">
        <f>D39*(E39+F39)</f>
        <v>1650200</v>
      </c>
      <c r="I39" s="2"/>
    </row>
    <row r="40" spans="1:9" ht="19.5" customHeight="1">
      <c r="A40" s="58">
        <v>35</v>
      </c>
      <c r="B40" s="8" t="s">
        <v>59</v>
      </c>
      <c r="C40" s="11" t="s">
        <v>1</v>
      </c>
      <c r="D40" s="54">
        <v>1514</v>
      </c>
      <c r="E40" s="46">
        <v>650</v>
      </c>
      <c r="F40" s="46">
        <v>1800</v>
      </c>
      <c r="G40" s="49">
        <f>F40+E40</f>
        <v>2450</v>
      </c>
      <c r="H40" s="49">
        <f>D40*(E40+F40)</f>
        <v>3709300</v>
      </c>
      <c r="I40" s="2"/>
    </row>
    <row r="41" spans="1:9" ht="19.5" customHeight="1">
      <c r="A41" s="58">
        <v>39</v>
      </c>
      <c r="B41" s="8" t="s">
        <v>33</v>
      </c>
      <c r="C41" s="11" t="s">
        <v>38</v>
      </c>
      <c r="D41" s="54">
        <v>2</v>
      </c>
      <c r="E41" s="46">
        <v>120000</v>
      </c>
      <c r="F41" s="46">
        <v>60000</v>
      </c>
      <c r="G41" s="49">
        <f>F41+E41</f>
        <v>180000</v>
      </c>
      <c r="H41" s="49">
        <f>D41*(E41+F41)</f>
        <v>360000</v>
      </c>
      <c r="I41" s="2"/>
    </row>
    <row r="42" spans="1:9" ht="19.5" customHeight="1">
      <c r="A42" s="11"/>
      <c r="B42" s="8" t="s">
        <v>24</v>
      </c>
      <c r="C42" s="11"/>
      <c r="D42" s="54"/>
      <c r="E42" s="46"/>
      <c r="F42" s="46"/>
      <c r="G42" s="49"/>
      <c r="H42" s="57">
        <f>H41+H40+H39+H38</f>
        <v>11700300</v>
      </c>
      <c r="I42" s="2"/>
    </row>
    <row r="43" spans="1:9" ht="12.75">
      <c r="A43" s="36"/>
      <c r="B43" s="37" t="s">
        <v>42</v>
      </c>
      <c r="C43" s="36"/>
      <c r="D43" s="36"/>
      <c r="E43" s="68"/>
      <c r="F43" s="69"/>
      <c r="G43" s="36"/>
      <c r="H43" s="36"/>
      <c r="I43" s="2"/>
    </row>
    <row r="44" spans="1:9" ht="19.5" customHeight="1">
      <c r="A44" s="11"/>
      <c r="B44" s="8" t="s">
        <v>43</v>
      </c>
      <c r="C44" s="11" t="s">
        <v>1</v>
      </c>
      <c r="D44" s="54">
        <v>1455</v>
      </c>
      <c r="E44" s="46">
        <v>450</v>
      </c>
      <c r="F44" s="46">
        <v>550</v>
      </c>
      <c r="G44" s="49">
        <f>F44+E44</f>
        <v>1000</v>
      </c>
      <c r="H44" s="49">
        <f>D44*(E44+F44)</f>
        <v>1455000</v>
      </c>
      <c r="I44" s="2"/>
    </row>
    <row r="45" spans="1:9" ht="19.5" customHeight="1">
      <c r="A45" s="11"/>
      <c r="B45" s="8" t="s">
        <v>24</v>
      </c>
      <c r="C45" s="11"/>
      <c r="D45" s="10"/>
      <c r="E45" s="91"/>
      <c r="F45" s="92"/>
      <c r="G45" s="10"/>
      <c r="H45" s="57">
        <f>H44</f>
        <v>1455000</v>
      </c>
      <c r="I45" s="2"/>
    </row>
    <row r="46" spans="1:9" ht="24.75" customHeight="1">
      <c r="A46" s="104" t="s">
        <v>52</v>
      </c>
      <c r="B46" s="105"/>
      <c r="C46" s="105"/>
      <c r="D46" s="105"/>
      <c r="E46" s="105"/>
      <c r="F46" s="105"/>
      <c r="G46" s="106"/>
      <c r="H46" s="72">
        <f>H42+H45+H36+H29+H20+H18</f>
        <v>22769380</v>
      </c>
      <c r="I46" s="2"/>
    </row>
    <row r="47" spans="1:9" ht="24.75" customHeight="1">
      <c r="A47" s="94" t="s">
        <v>61</v>
      </c>
      <c r="B47" s="95"/>
      <c r="C47" s="84">
        <v>0.1</v>
      </c>
      <c r="D47" s="85"/>
      <c r="E47" s="85"/>
      <c r="F47" s="85"/>
      <c r="G47" s="86"/>
      <c r="H47" s="45">
        <f>H46*10/100</f>
        <v>2276938</v>
      </c>
      <c r="I47" s="2"/>
    </row>
    <row r="48" spans="1:9" ht="24.75" customHeight="1">
      <c r="A48" s="94" t="s">
        <v>62</v>
      </c>
      <c r="B48" s="95"/>
      <c r="C48" s="84">
        <v>0.08</v>
      </c>
      <c r="D48" s="85"/>
      <c r="E48" s="85"/>
      <c r="F48" s="85"/>
      <c r="G48" s="86"/>
      <c r="H48" s="45">
        <f>H46*8/100</f>
        <v>1821550.4</v>
      </c>
      <c r="I48" s="2"/>
    </row>
    <row r="49" spans="1:9" ht="24.75" customHeight="1">
      <c r="A49" s="94" t="s">
        <v>63</v>
      </c>
      <c r="B49" s="95"/>
      <c r="C49" s="84">
        <v>0.08</v>
      </c>
      <c r="D49" s="85"/>
      <c r="E49" s="85"/>
      <c r="F49" s="85"/>
      <c r="G49" s="86"/>
      <c r="H49" s="45">
        <f>H46*8/100</f>
        <v>1821550.4</v>
      </c>
      <c r="I49" s="2"/>
    </row>
    <row r="50" spans="1:9" ht="24.75" customHeight="1">
      <c r="A50" s="94" t="s">
        <v>41</v>
      </c>
      <c r="B50" s="95"/>
      <c r="C50" s="84">
        <v>0.18</v>
      </c>
      <c r="D50" s="85"/>
      <c r="E50" s="85"/>
      <c r="F50" s="85"/>
      <c r="G50" s="86"/>
      <c r="H50" s="45">
        <f>(H46+H47+H48+H49)*18/100</f>
        <v>5164095.384</v>
      </c>
      <c r="I50" s="2"/>
    </row>
    <row r="51" spans="1:9" ht="24.75" customHeight="1">
      <c r="A51" s="96" t="s">
        <v>64</v>
      </c>
      <c r="B51" s="97"/>
      <c r="C51" s="97"/>
      <c r="D51" s="97"/>
      <c r="E51" s="97"/>
      <c r="F51" s="97"/>
      <c r="G51" s="98"/>
      <c r="H51" s="62">
        <f>H46+H47+H48+H49+H50</f>
        <v>33853514.184</v>
      </c>
      <c r="I51" s="2"/>
    </row>
    <row r="52" spans="1:11" ht="12.75">
      <c r="A52" s="2"/>
      <c r="B52" s="12"/>
      <c r="C52" s="12"/>
      <c r="D52" s="16" t="s">
        <v>19</v>
      </c>
      <c r="F52" s="16"/>
      <c r="G52" s="13"/>
      <c r="H52" s="13"/>
      <c r="I52" s="13"/>
      <c r="J52" s="13"/>
      <c r="K52" s="13"/>
    </row>
    <row r="53" spans="1:10" ht="12.75">
      <c r="A53" s="2"/>
      <c r="B53" s="73" t="s">
        <v>20</v>
      </c>
      <c r="C53" s="73"/>
      <c r="F53" s="73" t="s">
        <v>23</v>
      </c>
      <c r="G53" s="73"/>
      <c r="H53" s="73"/>
      <c r="I53" s="20"/>
      <c r="J53" s="13"/>
    </row>
    <row r="54" spans="1:10" ht="12.75">
      <c r="A54" s="2"/>
      <c r="B54" s="73" t="s">
        <v>21</v>
      </c>
      <c r="C54" s="73"/>
      <c r="E54" s="13"/>
      <c r="F54" s="73" t="s">
        <v>72</v>
      </c>
      <c r="G54" s="73"/>
      <c r="H54" s="73"/>
      <c r="I54" s="20"/>
      <c r="J54" s="19"/>
    </row>
    <row r="55" spans="1:10" ht="12.75">
      <c r="A55" s="2"/>
      <c r="B55" s="18"/>
      <c r="C55" s="16"/>
      <c r="E55" s="13"/>
      <c r="F55" s="103"/>
      <c r="G55" s="103"/>
      <c r="H55" s="18"/>
      <c r="I55" s="20"/>
      <c r="J55" s="13"/>
    </row>
    <row r="56" spans="1:11" ht="12.75">
      <c r="A56" s="2"/>
      <c r="B56" s="14" t="s">
        <v>22</v>
      </c>
      <c r="C56" s="14"/>
      <c r="D56" s="14"/>
      <c r="E56" s="21" t="s">
        <v>22</v>
      </c>
      <c r="F56" s="13"/>
      <c r="H56" s="14"/>
      <c r="I56" s="14"/>
      <c r="J56" s="13"/>
      <c r="K56" s="13"/>
    </row>
    <row r="57" spans="1:11" ht="12.75">
      <c r="A57" s="2"/>
      <c r="B57" s="14"/>
      <c r="C57" s="14"/>
      <c r="D57" s="14"/>
      <c r="E57" s="13"/>
      <c r="F57" s="13"/>
      <c r="G57" s="14"/>
      <c r="H57" s="14"/>
      <c r="I57" s="14"/>
      <c r="J57" s="13"/>
      <c r="K57" s="13"/>
    </row>
    <row r="58" spans="1:11" ht="12.75">
      <c r="A58" s="60"/>
      <c r="B58" s="60"/>
      <c r="C58" s="60"/>
      <c r="D58" s="60"/>
      <c r="E58" s="60"/>
      <c r="F58" s="60"/>
      <c r="G58" s="60"/>
      <c r="H58" s="60"/>
      <c r="I58" s="14"/>
      <c r="J58" s="13"/>
      <c r="K58" s="13"/>
    </row>
    <row r="59" spans="1:11" ht="12.75">
      <c r="A59" s="2"/>
      <c r="B59" s="17" t="s">
        <v>34</v>
      </c>
      <c r="C59" s="17"/>
      <c r="D59" s="17"/>
      <c r="E59" s="93" t="s">
        <v>49</v>
      </c>
      <c r="F59" s="93"/>
      <c r="G59" s="93"/>
      <c r="H59" s="17"/>
      <c r="I59" s="17"/>
      <c r="J59" s="15"/>
      <c r="K59" s="15"/>
    </row>
    <row r="60" spans="1:11" ht="12.75">
      <c r="A60" s="2"/>
      <c r="B60" s="17"/>
      <c r="C60" s="17"/>
      <c r="D60" s="17"/>
      <c r="E60" s="56"/>
      <c r="F60" s="56"/>
      <c r="G60" s="56"/>
      <c r="H60" s="17"/>
      <c r="I60" s="17"/>
      <c r="J60" s="15"/>
      <c r="K60" s="15"/>
    </row>
    <row r="61" spans="1:11" ht="15.75" customHeight="1">
      <c r="A61" s="61"/>
      <c r="B61" s="61"/>
      <c r="C61" s="61"/>
      <c r="D61" s="61"/>
      <c r="E61" s="61"/>
      <c r="F61" s="61"/>
      <c r="G61" s="61"/>
      <c r="H61" s="61"/>
      <c r="I61" s="17"/>
      <c r="J61" s="15"/>
      <c r="K61" s="15"/>
    </row>
    <row r="62" spans="1:9" ht="15.75" customHeight="1">
      <c r="A62" s="61"/>
      <c r="B62" s="61"/>
      <c r="C62" s="61"/>
      <c r="D62" s="61"/>
      <c r="E62" s="61"/>
      <c r="F62" s="61"/>
      <c r="G62" s="61"/>
      <c r="H62" s="61"/>
      <c r="I62" s="2"/>
    </row>
    <row r="63" spans="1:9" ht="15.75" customHeight="1">
      <c r="A63" s="61"/>
      <c r="B63" s="61"/>
      <c r="C63" s="61"/>
      <c r="D63" s="61"/>
      <c r="E63" s="61"/>
      <c r="F63" s="61"/>
      <c r="G63" s="61"/>
      <c r="H63" s="61"/>
      <c r="I63" s="2"/>
    </row>
    <row r="64" spans="1:9" ht="12.75">
      <c r="A64" s="75" t="s">
        <v>65</v>
      </c>
      <c r="B64" s="75"/>
      <c r="C64" s="75"/>
      <c r="D64" s="75"/>
      <c r="E64" s="75"/>
      <c r="F64" s="75"/>
      <c r="G64" s="75"/>
      <c r="H64" s="75"/>
      <c r="I64" s="2"/>
    </row>
    <row r="65" spans="1:9" ht="12.75">
      <c r="A65" s="75"/>
      <c r="B65" s="75"/>
      <c r="C65" s="75"/>
      <c r="D65" s="75"/>
      <c r="E65" s="75"/>
      <c r="F65" s="75"/>
      <c r="G65" s="75"/>
      <c r="H65" s="75"/>
      <c r="I65" s="2"/>
    </row>
    <row r="66" spans="1:9" ht="12.75">
      <c r="A66" s="2"/>
      <c r="B66" s="5"/>
      <c r="C66" s="2"/>
      <c r="D66" s="2"/>
      <c r="E66" s="2"/>
      <c r="F66" s="2"/>
      <c r="G66" s="2"/>
      <c r="H66" s="2"/>
      <c r="I66" s="2"/>
    </row>
    <row r="67" spans="1:9" ht="12.75">
      <c r="A67" s="2"/>
      <c r="B67" s="5"/>
      <c r="C67" s="2"/>
      <c r="D67" s="2"/>
      <c r="E67" s="2"/>
      <c r="F67" s="2"/>
      <c r="G67" s="2"/>
      <c r="H67" s="2"/>
      <c r="I67" s="2"/>
    </row>
    <row r="68" spans="1:9" ht="12.75">
      <c r="A68" s="2"/>
      <c r="B68" s="5"/>
      <c r="C68" s="2"/>
      <c r="D68" s="2"/>
      <c r="E68" s="2"/>
      <c r="F68" s="2"/>
      <c r="G68" s="2"/>
      <c r="H68" s="2"/>
      <c r="I68" s="2"/>
    </row>
    <row r="69" spans="1:9" ht="12.75">
      <c r="A69" s="2"/>
      <c r="B69" s="5"/>
      <c r="C69" s="2"/>
      <c r="D69" s="2"/>
      <c r="E69" s="2"/>
      <c r="F69" s="2"/>
      <c r="G69" s="2"/>
      <c r="H69" s="2"/>
      <c r="I69" s="2"/>
    </row>
    <row r="70" spans="1:9" ht="12.75">
      <c r="A70" s="2"/>
      <c r="B70" s="5"/>
      <c r="C70" s="2"/>
      <c r="D70" s="2"/>
      <c r="E70" s="2"/>
      <c r="F70" s="2"/>
      <c r="G70" s="2"/>
      <c r="H70" s="2"/>
      <c r="I70" s="2"/>
    </row>
    <row r="71" spans="1:9" ht="12.75">
      <c r="A71" s="2"/>
      <c r="B71" s="5"/>
      <c r="C71" s="2"/>
      <c r="D71" s="2"/>
      <c r="E71" s="2"/>
      <c r="F71" s="2"/>
      <c r="G71" s="2"/>
      <c r="H71" s="2"/>
      <c r="I71" s="2"/>
    </row>
    <row r="72" spans="1:9" ht="12.75">
      <c r="A72" s="2"/>
      <c r="B72" s="5"/>
      <c r="C72" s="2"/>
      <c r="D72" s="2"/>
      <c r="E72" s="2"/>
      <c r="F72" s="2"/>
      <c r="G72" s="2"/>
      <c r="H72" s="2"/>
      <c r="I72" s="2"/>
    </row>
    <row r="73" spans="1:9" ht="12.75">
      <c r="A73" s="2"/>
      <c r="B73" s="5"/>
      <c r="C73" s="2"/>
      <c r="D73" s="2"/>
      <c r="E73" s="2"/>
      <c r="F73" s="2"/>
      <c r="G73" s="2"/>
      <c r="H73" s="2"/>
      <c r="I73" s="2"/>
    </row>
    <row r="74" spans="1:9" ht="12.75">
      <c r="A74" s="2"/>
      <c r="B74" s="5"/>
      <c r="C74" s="2"/>
      <c r="D74" s="2"/>
      <c r="E74" s="2"/>
      <c r="F74" s="2"/>
      <c r="G74" s="2"/>
      <c r="H74" s="2"/>
      <c r="I74" s="2"/>
    </row>
    <row r="75" spans="1:9" ht="12.75">
      <c r="A75" s="2"/>
      <c r="B75" s="5"/>
      <c r="C75" s="2"/>
      <c r="D75" s="2"/>
      <c r="E75" s="2"/>
      <c r="F75" s="2"/>
      <c r="G75" s="2"/>
      <c r="H75" s="2"/>
      <c r="I75" s="2"/>
    </row>
    <row r="76" spans="1:9" ht="12.75">
      <c r="A76" s="2"/>
      <c r="B76" s="5"/>
      <c r="C76" s="2"/>
      <c r="D76" s="2"/>
      <c r="E76" s="2"/>
      <c r="F76" s="2"/>
      <c r="G76" s="2"/>
      <c r="H76" s="2"/>
      <c r="I76" s="2"/>
    </row>
    <row r="77" spans="1:9" ht="12.75">
      <c r="A77" s="2"/>
      <c r="B77" s="5"/>
      <c r="C77" s="2"/>
      <c r="D77" s="2"/>
      <c r="E77" s="2"/>
      <c r="F77" s="2"/>
      <c r="G77" s="2"/>
      <c r="H77" s="2"/>
      <c r="I77" s="2"/>
    </row>
    <row r="78" spans="1:9" ht="12.75">
      <c r="A78" s="2"/>
      <c r="B78" s="5"/>
      <c r="C78" s="2"/>
      <c r="D78" s="2"/>
      <c r="E78" s="2"/>
      <c r="F78" s="2"/>
      <c r="G78" s="2"/>
      <c r="H78" s="2"/>
      <c r="I78" s="2"/>
    </row>
    <row r="79" spans="1:9" ht="12.75">
      <c r="A79" s="2"/>
      <c r="B79" s="5"/>
      <c r="C79" s="2"/>
      <c r="D79" s="2"/>
      <c r="E79" s="2"/>
      <c r="F79" s="2"/>
      <c r="G79" s="2"/>
      <c r="H79" s="2"/>
      <c r="I79" s="2"/>
    </row>
    <row r="80" spans="1:9" ht="12.75">
      <c r="A80" s="2"/>
      <c r="B80" s="5"/>
      <c r="C80" s="2"/>
      <c r="D80" s="2"/>
      <c r="E80" s="2"/>
      <c r="F80" s="2"/>
      <c r="G80" s="2"/>
      <c r="H80" s="2"/>
      <c r="I80" s="2"/>
    </row>
    <row r="81" spans="1:9" ht="12.75">
      <c r="A81" s="2"/>
      <c r="B81" s="5"/>
      <c r="C81" s="2"/>
      <c r="D81" s="2"/>
      <c r="E81" s="2"/>
      <c r="F81" s="2"/>
      <c r="G81" s="2"/>
      <c r="H81" s="2"/>
      <c r="I81" s="2"/>
    </row>
    <row r="82" spans="1:9" ht="12.75">
      <c r="A82" s="2"/>
      <c r="B82" s="5"/>
      <c r="C82" s="2"/>
      <c r="D82" s="2"/>
      <c r="E82" s="2"/>
      <c r="F82" s="2"/>
      <c r="G82" s="2"/>
      <c r="H82" s="2"/>
      <c r="I82" s="2"/>
    </row>
    <row r="83" spans="1:9" ht="12.75">
      <c r="A83" s="2"/>
      <c r="B83" s="5"/>
      <c r="C83" s="2"/>
      <c r="D83" s="2"/>
      <c r="E83" s="2"/>
      <c r="F83" s="2"/>
      <c r="G83" s="2"/>
      <c r="H83" s="2"/>
      <c r="I83" s="2"/>
    </row>
    <row r="84" spans="1:9" ht="12.75">
      <c r="A84" s="2"/>
      <c r="B84" s="5"/>
      <c r="C84" s="2"/>
      <c r="D84" s="2"/>
      <c r="E84" s="2"/>
      <c r="F84" s="2"/>
      <c r="G84" s="2"/>
      <c r="H84" s="2"/>
      <c r="I84" s="2"/>
    </row>
    <row r="85" spans="1:9" ht="12.75">
      <c r="A85" s="2"/>
      <c r="B85" s="5"/>
      <c r="C85" s="2"/>
      <c r="D85" s="2"/>
      <c r="E85" s="2"/>
      <c r="F85" s="2"/>
      <c r="G85" s="2"/>
      <c r="H85" s="2"/>
      <c r="I85" s="2"/>
    </row>
    <row r="86" spans="1:9" ht="12.75">
      <c r="A86" s="2"/>
      <c r="B86" s="5"/>
      <c r="C86" s="2"/>
      <c r="D86" s="2"/>
      <c r="E86" s="2"/>
      <c r="F86" s="2"/>
      <c r="G86" s="2"/>
      <c r="H86" s="2"/>
      <c r="I86" s="2"/>
    </row>
    <row r="87" spans="1:9" ht="12.75">
      <c r="A87" s="2"/>
      <c r="B87" s="5"/>
      <c r="C87" s="2"/>
      <c r="D87" s="2"/>
      <c r="E87" s="2"/>
      <c r="F87" s="2"/>
      <c r="G87" s="2"/>
      <c r="H87" s="2"/>
      <c r="I87" s="2"/>
    </row>
    <row r="88" spans="1:9" ht="12.75">
      <c r="A88" s="2"/>
      <c r="B88" s="5"/>
      <c r="C88" s="2"/>
      <c r="D88" s="2"/>
      <c r="E88" s="2"/>
      <c r="F88" s="2"/>
      <c r="G88" s="2"/>
      <c r="H88" s="2"/>
      <c r="I88" s="2"/>
    </row>
    <row r="89" spans="1:9" ht="12.75">
      <c r="A89" s="2"/>
      <c r="B89" s="5"/>
      <c r="C89" s="2"/>
      <c r="D89" s="2"/>
      <c r="E89" s="2"/>
      <c r="F89" s="2"/>
      <c r="G89" s="2"/>
      <c r="H89" s="2"/>
      <c r="I89" s="2"/>
    </row>
    <row r="90" spans="1:9" ht="12.75">
      <c r="A90" s="2"/>
      <c r="B90" s="5"/>
      <c r="C90" s="2"/>
      <c r="D90" s="2"/>
      <c r="E90" s="2"/>
      <c r="F90" s="2"/>
      <c r="G90" s="2"/>
      <c r="H90" s="2"/>
      <c r="I90" s="2"/>
    </row>
    <row r="91" spans="1:9" ht="12.75">
      <c r="A91" s="2"/>
      <c r="B91" s="5"/>
      <c r="C91" s="2"/>
      <c r="D91" s="2"/>
      <c r="E91" s="2"/>
      <c r="F91" s="2"/>
      <c r="G91" s="2"/>
      <c r="H91" s="2"/>
      <c r="I91" s="2"/>
    </row>
    <row r="92" spans="1:9" ht="12.75">
      <c r="A92" s="2"/>
      <c r="B92" s="5"/>
      <c r="C92" s="2"/>
      <c r="D92" s="2"/>
      <c r="E92" s="2"/>
      <c r="F92" s="2"/>
      <c r="G92" s="2"/>
      <c r="H92" s="2"/>
      <c r="I92" s="2"/>
    </row>
    <row r="93" spans="1:9" ht="12.75">
      <c r="A93" s="2"/>
      <c r="B93" s="5"/>
      <c r="C93" s="2"/>
      <c r="D93" s="2"/>
      <c r="E93" s="2"/>
      <c r="F93" s="2"/>
      <c r="G93" s="2"/>
      <c r="H93" s="2"/>
      <c r="I93" s="2"/>
    </row>
    <row r="94" spans="1:9" ht="12.75">
      <c r="A94" s="2"/>
      <c r="B94" s="5"/>
      <c r="C94" s="2"/>
      <c r="D94" s="2"/>
      <c r="E94" s="2"/>
      <c r="F94" s="2"/>
      <c r="G94" s="2"/>
      <c r="H94" s="2"/>
      <c r="I94" s="2"/>
    </row>
    <row r="95" spans="1:9" ht="12.75">
      <c r="A95" s="2"/>
      <c r="B95" s="5"/>
      <c r="C95" s="2"/>
      <c r="D95" s="2"/>
      <c r="E95" s="2"/>
      <c r="F95" s="2"/>
      <c r="G95" s="2"/>
      <c r="H95" s="2"/>
      <c r="I95" s="2"/>
    </row>
    <row r="96" spans="1:9" ht="12.75">
      <c r="A96" s="2"/>
      <c r="B96" s="5"/>
      <c r="C96" s="2"/>
      <c r="D96" s="2"/>
      <c r="E96" s="2"/>
      <c r="F96" s="2"/>
      <c r="G96" s="2"/>
      <c r="H96" s="2"/>
      <c r="I96" s="2"/>
    </row>
    <row r="97" spans="1:9" ht="12.75">
      <c r="A97" s="2"/>
      <c r="B97" s="5"/>
      <c r="C97" s="2"/>
      <c r="D97" s="2"/>
      <c r="E97" s="2"/>
      <c r="F97" s="2"/>
      <c r="G97" s="2"/>
      <c r="H97" s="2"/>
      <c r="I97" s="2"/>
    </row>
    <row r="98" spans="1:9" ht="12.75">
      <c r="A98" s="2"/>
      <c r="B98" s="5"/>
      <c r="C98" s="2"/>
      <c r="D98" s="2"/>
      <c r="E98" s="2"/>
      <c r="F98" s="2"/>
      <c r="G98" s="2"/>
      <c r="H98" s="2"/>
      <c r="I98" s="2"/>
    </row>
    <row r="99" spans="1:9" ht="12.75">
      <c r="A99" s="2"/>
      <c r="B99" s="5"/>
      <c r="C99" s="2"/>
      <c r="D99" s="2"/>
      <c r="E99" s="2"/>
      <c r="F99" s="2"/>
      <c r="G99" s="2"/>
      <c r="H99" s="2"/>
      <c r="I99" s="2"/>
    </row>
    <row r="100" spans="1:9" ht="12.75">
      <c r="A100" s="2"/>
      <c r="B100" s="5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5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5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5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5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5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5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5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5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5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5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5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5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5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5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5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5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5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5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5"/>
      <c r="C119" s="2"/>
      <c r="D119" s="2"/>
      <c r="E119" s="2"/>
      <c r="F119" s="2"/>
      <c r="G119" s="2"/>
      <c r="H119" s="2"/>
      <c r="I119" s="2"/>
    </row>
    <row r="120" spans="1:9" ht="12.75">
      <c r="A120" s="2"/>
      <c r="B120" s="5"/>
      <c r="C120" s="2"/>
      <c r="D120" s="2"/>
      <c r="E120" s="2"/>
      <c r="F120" s="2"/>
      <c r="G120" s="2"/>
      <c r="H120" s="2"/>
      <c r="I120" s="2"/>
    </row>
    <row r="121" spans="1:9" ht="12.75">
      <c r="A121" s="2"/>
      <c r="B121" s="5"/>
      <c r="C121" s="2"/>
      <c r="D121" s="2"/>
      <c r="E121" s="2"/>
      <c r="F121" s="2"/>
      <c r="G121" s="2"/>
      <c r="H121" s="2"/>
      <c r="I121" s="2"/>
    </row>
    <row r="122" spans="1:9" ht="12.75">
      <c r="A122" s="2"/>
      <c r="B122" s="5"/>
      <c r="C122" s="2"/>
      <c r="D122" s="2"/>
      <c r="E122" s="2"/>
      <c r="F122" s="2"/>
      <c r="G122" s="2"/>
      <c r="H122" s="2"/>
      <c r="I122" s="2"/>
    </row>
    <row r="123" spans="1:9" ht="12.75">
      <c r="A123" s="2"/>
      <c r="B123" s="5"/>
      <c r="C123" s="2"/>
      <c r="D123" s="2"/>
      <c r="E123" s="2"/>
      <c r="F123" s="2"/>
      <c r="G123" s="2"/>
      <c r="H123" s="2"/>
      <c r="I123" s="2"/>
    </row>
    <row r="124" spans="1:9" ht="12.75">
      <c r="A124" s="2"/>
      <c r="B124" s="5"/>
      <c r="C124" s="2"/>
      <c r="D124" s="2"/>
      <c r="E124" s="2"/>
      <c r="F124" s="2"/>
      <c r="G124" s="2"/>
      <c r="H124" s="2"/>
      <c r="I124" s="2"/>
    </row>
    <row r="125" spans="1:9" ht="12.75">
      <c r="A125" s="2"/>
      <c r="B125" s="5"/>
      <c r="C125" s="2"/>
      <c r="D125" s="2"/>
      <c r="E125" s="2"/>
      <c r="F125" s="2"/>
      <c r="G125" s="2"/>
      <c r="H125" s="2"/>
      <c r="I125" s="2"/>
    </row>
    <row r="126" spans="1:9" ht="12.75">
      <c r="A126" s="2"/>
      <c r="B126" s="5"/>
      <c r="C126" s="2"/>
      <c r="D126" s="2"/>
      <c r="E126" s="2"/>
      <c r="F126" s="2"/>
      <c r="G126" s="2"/>
      <c r="H126" s="2"/>
      <c r="I126" s="2"/>
    </row>
    <row r="127" spans="1:9" ht="12.75">
      <c r="A127" s="2"/>
      <c r="B127" s="5"/>
      <c r="C127" s="2"/>
      <c r="D127" s="2"/>
      <c r="E127" s="2"/>
      <c r="F127" s="2"/>
      <c r="G127" s="2"/>
      <c r="H127" s="2"/>
      <c r="I127" s="2"/>
    </row>
    <row r="128" spans="1:9" ht="12.75">
      <c r="A128" s="2"/>
      <c r="B128" s="5"/>
      <c r="C128" s="2"/>
      <c r="D128" s="2"/>
      <c r="E128" s="2"/>
      <c r="F128" s="2"/>
      <c r="G128" s="2"/>
      <c r="H128" s="2"/>
      <c r="I128" s="2"/>
    </row>
    <row r="129" spans="1:9" ht="12.75">
      <c r="A129" s="2"/>
      <c r="B129" s="5"/>
      <c r="C129" s="2"/>
      <c r="D129" s="2"/>
      <c r="E129" s="2"/>
      <c r="F129" s="2"/>
      <c r="G129" s="2"/>
      <c r="H129" s="2"/>
      <c r="I129" s="2"/>
    </row>
    <row r="130" spans="1:9" ht="12.75">
      <c r="A130" s="2"/>
      <c r="B130" s="5"/>
      <c r="C130" s="2"/>
      <c r="D130" s="2"/>
      <c r="E130" s="2"/>
      <c r="F130" s="2"/>
      <c r="G130" s="2"/>
      <c r="H130" s="2"/>
      <c r="I130" s="2"/>
    </row>
    <row r="131" spans="1:9" ht="12.75">
      <c r="A131" s="2"/>
      <c r="B131" s="5"/>
      <c r="C131" s="2"/>
      <c r="D131" s="2"/>
      <c r="E131" s="2"/>
      <c r="F131" s="2"/>
      <c r="G131" s="2"/>
      <c r="H131" s="2"/>
      <c r="I131" s="2"/>
    </row>
    <row r="132" spans="1:9" ht="12.75">
      <c r="A132" s="2"/>
      <c r="B132" s="5"/>
      <c r="C132" s="2"/>
      <c r="D132" s="2"/>
      <c r="E132" s="2"/>
      <c r="F132" s="2"/>
      <c r="G132" s="2"/>
      <c r="H132" s="2"/>
      <c r="I132" s="2"/>
    </row>
    <row r="133" spans="1:9" ht="12.75">
      <c r="A133" s="2"/>
      <c r="B133" s="5"/>
      <c r="C133" s="2"/>
      <c r="D133" s="2"/>
      <c r="E133" s="2"/>
      <c r="F133" s="2"/>
      <c r="G133" s="2"/>
      <c r="H133" s="2"/>
      <c r="I133" s="2"/>
    </row>
    <row r="134" spans="1:9" ht="12.75">
      <c r="A134" s="2"/>
      <c r="B134" s="5"/>
      <c r="C134" s="2"/>
      <c r="D134" s="2"/>
      <c r="E134" s="2"/>
      <c r="F134" s="2"/>
      <c r="G134" s="2"/>
      <c r="H134" s="2"/>
      <c r="I134" s="2"/>
    </row>
    <row r="135" spans="1:9" ht="12.75">
      <c r="A135" s="2"/>
      <c r="B135" s="5"/>
      <c r="C135" s="2"/>
      <c r="D135" s="2"/>
      <c r="E135" s="2"/>
      <c r="F135" s="2"/>
      <c r="G135" s="2"/>
      <c r="H135" s="2"/>
      <c r="I135" s="2"/>
    </row>
    <row r="136" spans="1:9" ht="12.75">
      <c r="A136" s="2"/>
      <c r="B136" s="5"/>
      <c r="C136" s="2"/>
      <c r="D136" s="2"/>
      <c r="E136" s="2"/>
      <c r="F136" s="2"/>
      <c r="G136" s="2"/>
      <c r="H136" s="2"/>
      <c r="I136" s="2"/>
    </row>
    <row r="137" spans="1:9" ht="12.75">
      <c r="A137" s="2"/>
      <c r="B137" s="5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5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5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5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5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5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5"/>
      <c r="C143" s="2"/>
      <c r="D143" s="2"/>
      <c r="E143" s="2"/>
      <c r="F143" s="2"/>
      <c r="G143" s="2"/>
      <c r="H143" s="2"/>
      <c r="I143" s="2"/>
    </row>
    <row r="144" spans="1:9" ht="12.75">
      <c r="A144" s="2"/>
      <c r="B144" s="5"/>
      <c r="C144" s="2"/>
      <c r="D144" s="2"/>
      <c r="E144" s="2"/>
      <c r="F144" s="2"/>
      <c r="G144" s="2"/>
      <c r="H144" s="2"/>
      <c r="I144" s="2"/>
    </row>
    <row r="145" spans="1:9" ht="12.75">
      <c r="A145" s="2"/>
      <c r="B145" s="5"/>
      <c r="C145" s="2"/>
      <c r="D145" s="2"/>
      <c r="E145" s="2"/>
      <c r="F145" s="2"/>
      <c r="G145" s="2"/>
      <c r="H145" s="2"/>
      <c r="I145" s="2"/>
    </row>
    <row r="146" spans="1:9" ht="12.75">
      <c r="A146" s="2"/>
      <c r="B146" s="5"/>
      <c r="C146" s="2"/>
      <c r="D146" s="2"/>
      <c r="E146" s="2"/>
      <c r="F146" s="2"/>
      <c r="G146" s="2"/>
      <c r="H146" s="2"/>
      <c r="I146" s="2"/>
    </row>
    <row r="147" spans="1:9" ht="12.75">
      <c r="A147" s="2"/>
      <c r="B147" s="5"/>
      <c r="C147" s="2"/>
      <c r="D147" s="2"/>
      <c r="E147" s="2"/>
      <c r="F147" s="2"/>
      <c r="G147" s="2"/>
      <c r="H147" s="2"/>
      <c r="I147" s="2"/>
    </row>
    <row r="148" spans="1:9" ht="12.75">
      <c r="A148" s="2"/>
      <c r="B148" s="5"/>
      <c r="C148" s="2"/>
      <c r="D148" s="2"/>
      <c r="E148" s="2"/>
      <c r="F148" s="2"/>
      <c r="G148" s="2"/>
      <c r="H148" s="2"/>
      <c r="I148" s="2"/>
    </row>
    <row r="149" spans="1:9" ht="12.75">
      <c r="A149" s="2"/>
      <c r="B149" s="5"/>
      <c r="C149" s="2"/>
      <c r="D149" s="2"/>
      <c r="E149" s="2"/>
      <c r="F149" s="2"/>
      <c r="G149" s="2"/>
      <c r="H149" s="2"/>
      <c r="I149" s="2"/>
    </row>
    <row r="150" spans="1:9" ht="12.75">
      <c r="A150" s="2"/>
      <c r="B150" s="5"/>
      <c r="C150" s="2"/>
      <c r="D150" s="2"/>
      <c r="E150" s="2"/>
      <c r="F150" s="2"/>
      <c r="G150" s="2"/>
      <c r="H150" s="2"/>
      <c r="I150" s="2"/>
    </row>
    <row r="151" spans="1:9" ht="12.75">
      <c r="A151" s="2"/>
      <c r="B151" s="5"/>
      <c r="C151" s="2"/>
      <c r="D151" s="2"/>
      <c r="E151" s="2"/>
      <c r="F151" s="2"/>
      <c r="G151" s="2"/>
      <c r="H151" s="2"/>
      <c r="I151" s="2"/>
    </row>
    <row r="152" spans="1:9" ht="12.75">
      <c r="A152" s="2"/>
      <c r="B152" s="5"/>
      <c r="C152" s="2"/>
      <c r="D152" s="2"/>
      <c r="E152" s="2"/>
      <c r="F152" s="2"/>
      <c r="G152" s="2"/>
      <c r="H152" s="2"/>
      <c r="I152" s="2"/>
    </row>
    <row r="153" spans="1:9" ht="12.75">
      <c r="A153" s="2"/>
      <c r="B153" s="5"/>
      <c r="C153" s="2"/>
      <c r="D153" s="2"/>
      <c r="E153" s="2"/>
      <c r="F153" s="2"/>
      <c r="G153" s="2"/>
      <c r="H153" s="2"/>
      <c r="I153" s="2"/>
    </row>
    <row r="154" spans="1:9" ht="12.75">
      <c r="A154" s="2"/>
      <c r="B154" s="5"/>
      <c r="C154" s="2"/>
      <c r="D154" s="2"/>
      <c r="E154" s="2"/>
      <c r="F154" s="2"/>
      <c r="G154" s="2"/>
      <c r="H154" s="2"/>
      <c r="I154" s="2"/>
    </row>
    <row r="155" spans="1:9" ht="12.75">
      <c r="A155" s="2"/>
      <c r="B155" s="5"/>
      <c r="C155" s="2"/>
      <c r="D155" s="2"/>
      <c r="E155" s="2"/>
      <c r="F155" s="2"/>
      <c r="G155" s="2"/>
      <c r="H155" s="2"/>
      <c r="I155" s="2"/>
    </row>
    <row r="156" spans="1:9" ht="12.75">
      <c r="A156" s="2"/>
      <c r="B156" s="5"/>
      <c r="C156" s="2"/>
      <c r="D156" s="2"/>
      <c r="E156" s="2"/>
      <c r="F156" s="2"/>
      <c r="G156" s="2"/>
      <c r="H156" s="2"/>
      <c r="I156" s="2"/>
    </row>
    <row r="157" spans="1:9" ht="12.75">
      <c r="A157" s="2"/>
      <c r="B157" s="5"/>
      <c r="C157" s="2"/>
      <c r="D157" s="2"/>
      <c r="E157" s="2"/>
      <c r="F157" s="2"/>
      <c r="G157" s="2"/>
      <c r="H157" s="2"/>
      <c r="I157" s="2"/>
    </row>
    <row r="158" spans="1:9" ht="12.75">
      <c r="A158" s="2"/>
      <c r="B158" s="5"/>
      <c r="C158" s="2"/>
      <c r="D158" s="2"/>
      <c r="E158" s="2"/>
      <c r="F158" s="2"/>
      <c r="G158" s="2"/>
      <c r="H158" s="2"/>
      <c r="I158" s="2"/>
    </row>
    <row r="159" spans="1:9" ht="12.75">
      <c r="A159" s="2"/>
      <c r="B159" s="5"/>
      <c r="C159" s="2"/>
      <c r="D159" s="2"/>
      <c r="E159" s="2"/>
      <c r="F159" s="2"/>
      <c r="G159" s="2"/>
      <c r="H159" s="2"/>
      <c r="I159" s="2"/>
    </row>
    <row r="160" spans="1:9" ht="12.75">
      <c r="A160" s="2"/>
      <c r="B160" s="5"/>
      <c r="C160" s="2"/>
      <c r="D160" s="2"/>
      <c r="E160" s="2"/>
      <c r="F160" s="2"/>
      <c r="G160" s="2"/>
      <c r="H160" s="2"/>
      <c r="I160" s="2"/>
    </row>
    <row r="161" spans="1:9" ht="12.75">
      <c r="A161" s="2"/>
      <c r="B161" s="5"/>
      <c r="C161" s="2"/>
      <c r="D161" s="2"/>
      <c r="E161" s="2"/>
      <c r="F161" s="2"/>
      <c r="G161" s="2"/>
      <c r="H161" s="2"/>
      <c r="I161" s="2"/>
    </row>
    <row r="162" spans="1:9" ht="12.75">
      <c r="A162" s="2"/>
      <c r="B162" s="5"/>
      <c r="C162" s="2"/>
      <c r="D162" s="2"/>
      <c r="E162" s="2"/>
      <c r="F162" s="2"/>
      <c r="G162" s="2"/>
      <c r="H162" s="2"/>
      <c r="I162" s="2"/>
    </row>
    <row r="163" spans="1:9" ht="12.75">
      <c r="A163" s="2"/>
      <c r="B163" s="5"/>
      <c r="C163" s="2"/>
      <c r="D163" s="2"/>
      <c r="E163" s="2"/>
      <c r="F163" s="2"/>
      <c r="G163" s="2"/>
      <c r="H163" s="2"/>
      <c r="I163" s="2"/>
    </row>
    <row r="164" spans="1:9" ht="12.75">
      <c r="A164" s="2"/>
      <c r="B164" s="5"/>
      <c r="C164" s="2"/>
      <c r="D164" s="2"/>
      <c r="E164" s="2"/>
      <c r="F164" s="2"/>
      <c r="G164" s="2"/>
      <c r="H164" s="2"/>
      <c r="I164" s="2"/>
    </row>
    <row r="165" spans="1:9" ht="12.75">
      <c r="A165" s="2"/>
      <c r="B165" s="5"/>
      <c r="C165" s="2"/>
      <c r="D165" s="2"/>
      <c r="E165" s="2"/>
      <c r="F165" s="2"/>
      <c r="G165" s="2"/>
      <c r="H165" s="2"/>
      <c r="I165" s="2"/>
    </row>
    <row r="166" spans="1:9" ht="12.75">
      <c r="A166" s="2"/>
      <c r="B166" s="5"/>
      <c r="C166" s="2"/>
      <c r="D166" s="2"/>
      <c r="E166" s="2"/>
      <c r="F166" s="2"/>
      <c r="G166" s="2"/>
      <c r="H166" s="2"/>
      <c r="I166" s="2"/>
    </row>
    <row r="167" spans="1:9" ht="12.75">
      <c r="A167" s="2"/>
      <c r="B167" s="5"/>
      <c r="C167" s="2"/>
      <c r="D167" s="2"/>
      <c r="E167" s="2"/>
      <c r="F167" s="2"/>
      <c r="G167" s="2"/>
      <c r="H167" s="2"/>
      <c r="I167" s="2"/>
    </row>
    <row r="168" spans="1:9" ht="12.75">
      <c r="A168" s="2"/>
      <c r="B168" s="5"/>
      <c r="C168" s="2"/>
      <c r="D168" s="2"/>
      <c r="E168" s="2"/>
      <c r="F168" s="2"/>
      <c r="G168" s="2"/>
      <c r="H168" s="2"/>
      <c r="I168" s="2"/>
    </row>
    <row r="169" spans="1:9" ht="12.75">
      <c r="A169" s="2"/>
      <c r="B169" s="5"/>
      <c r="C169" s="2"/>
      <c r="D169" s="2"/>
      <c r="E169" s="2"/>
      <c r="F169" s="2"/>
      <c r="G169" s="2"/>
      <c r="H169" s="2"/>
      <c r="I169" s="2"/>
    </row>
    <row r="170" spans="1:9" ht="12.75">
      <c r="A170" s="2"/>
      <c r="B170" s="5"/>
      <c r="C170" s="2"/>
      <c r="D170" s="2"/>
      <c r="E170" s="2"/>
      <c r="F170" s="2"/>
      <c r="G170" s="2"/>
      <c r="H170" s="2"/>
      <c r="I170" s="2"/>
    </row>
    <row r="171" spans="1:9" ht="12.75">
      <c r="A171" s="2"/>
      <c r="B171" s="5"/>
      <c r="C171" s="2"/>
      <c r="D171" s="2"/>
      <c r="E171" s="2"/>
      <c r="F171" s="2"/>
      <c r="G171" s="2"/>
      <c r="H171" s="2"/>
      <c r="I171" s="2"/>
    </row>
    <row r="172" spans="1:9" ht="12.75">
      <c r="A172" s="2"/>
      <c r="B172" s="5"/>
      <c r="C172" s="2"/>
      <c r="D172" s="2"/>
      <c r="E172" s="2"/>
      <c r="F172" s="2"/>
      <c r="G172" s="2"/>
      <c r="H172" s="2"/>
      <c r="I172" s="2"/>
    </row>
    <row r="173" spans="1:9" ht="12.75">
      <c r="A173" s="2"/>
      <c r="B173" s="5"/>
      <c r="C173" s="2"/>
      <c r="D173" s="2"/>
      <c r="E173" s="2"/>
      <c r="F173" s="2"/>
      <c r="G173" s="2"/>
      <c r="H173" s="2"/>
      <c r="I173" s="2"/>
    </row>
    <row r="174" spans="1:9" ht="12.75">
      <c r="A174" s="2"/>
      <c r="B174" s="5"/>
      <c r="C174" s="2"/>
      <c r="D174" s="2"/>
      <c r="E174" s="2"/>
      <c r="F174" s="2"/>
      <c r="G174" s="2"/>
      <c r="H174" s="2"/>
      <c r="I174" s="2"/>
    </row>
    <row r="175" spans="1:9" ht="12.75">
      <c r="A175" s="2"/>
      <c r="B175" s="5"/>
      <c r="C175" s="2"/>
      <c r="D175" s="2"/>
      <c r="E175" s="2"/>
      <c r="F175" s="2"/>
      <c r="G175" s="2"/>
      <c r="H175" s="2"/>
      <c r="I175" s="2"/>
    </row>
    <row r="176" spans="1:9" ht="12.75">
      <c r="A176" s="2"/>
      <c r="B176" s="5"/>
      <c r="C176" s="2"/>
      <c r="D176" s="2"/>
      <c r="E176" s="2"/>
      <c r="F176" s="2"/>
      <c r="G176" s="2"/>
      <c r="H176" s="2"/>
      <c r="I176" s="2"/>
    </row>
    <row r="177" spans="1:9" ht="12.75">
      <c r="A177" s="2"/>
      <c r="B177" s="5"/>
      <c r="C177" s="2"/>
      <c r="D177" s="2"/>
      <c r="E177" s="2"/>
      <c r="F177" s="2"/>
      <c r="G177" s="2"/>
      <c r="H177" s="2"/>
      <c r="I177" s="2"/>
    </row>
    <row r="178" spans="1:9" ht="12.75">
      <c r="A178" s="2"/>
      <c r="B178" s="5"/>
      <c r="C178" s="2"/>
      <c r="D178" s="2"/>
      <c r="E178" s="2"/>
      <c r="F178" s="2"/>
      <c r="G178" s="2"/>
      <c r="H178" s="2"/>
      <c r="I178" s="2"/>
    </row>
    <row r="179" spans="1:9" ht="12.75">
      <c r="A179" s="2"/>
      <c r="B179" s="5"/>
      <c r="C179" s="2"/>
      <c r="D179" s="2"/>
      <c r="E179" s="2"/>
      <c r="F179" s="2"/>
      <c r="G179" s="2"/>
      <c r="H179" s="2"/>
      <c r="I179" s="2"/>
    </row>
    <row r="180" spans="1:9" ht="12.75">
      <c r="A180" s="2"/>
      <c r="B180" s="5"/>
      <c r="C180" s="2"/>
      <c r="D180" s="2"/>
      <c r="E180" s="2"/>
      <c r="F180" s="2"/>
      <c r="G180" s="2"/>
      <c r="H180" s="2"/>
      <c r="I180" s="2"/>
    </row>
    <row r="181" spans="1:9" ht="12.75">
      <c r="A181" s="2"/>
      <c r="B181" s="5"/>
      <c r="C181" s="2"/>
      <c r="D181" s="2"/>
      <c r="E181" s="2"/>
      <c r="F181" s="2"/>
      <c r="G181" s="2"/>
      <c r="H181" s="2"/>
      <c r="I181" s="2"/>
    </row>
    <row r="182" spans="1:9" ht="12.75">
      <c r="A182" s="2"/>
      <c r="B182" s="5"/>
      <c r="C182" s="2"/>
      <c r="D182" s="2"/>
      <c r="E182" s="2"/>
      <c r="F182" s="2"/>
      <c r="G182" s="2"/>
      <c r="H182" s="2"/>
      <c r="I182" s="2"/>
    </row>
    <row r="183" spans="1:9" ht="12.75">
      <c r="A183" s="2"/>
      <c r="B183" s="5"/>
      <c r="C183" s="2"/>
      <c r="D183" s="2"/>
      <c r="E183" s="2"/>
      <c r="F183" s="2"/>
      <c r="G183" s="2"/>
      <c r="H183" s="2"/>
      <c r="I183" s="2"/>
    </row>
    <row r="184" spans="1:9" ht="12.75">
      <c r="A184" s="2"/>
      <c r="B184" s="5"/>
      <c r="C184" s="2"/>
      <c r="D184" s="2"/>
      <c r="E184" s="2"/>
      <c r="F184" s="2"/>
      <c r="G184" s="2"/>
      <c r="H184" s="2"/>
      <c r="I184" s="2"/>
    </row>
    <row r="185" spans="1:9" ht="12.75">
      <c r="A185" s="2"/>
      <c r="B185" s="5"/>
      <c r="C185" s="2"/>
      <c r="D185" s="2"/>
      <c r="E185" s="2"/>
      <c r="F185" s="2"/>
      <c r="G185" s="2"/>
      <c r="H185" s="2"/>
      <c r="I185" s="2"/>
    </row>
    <row r="186" spans="1:9" ht="12.75">
      <c r="A186" s="2"/>
      <c r="B186" s="5"/>
      <c r="C186" s="2"/>
      <c r="D186" s="2"/>
      <c r="E186" s="2"/>
      <c r="F186" s="2"/>
      <c r="G186" s="2"/>
      <c r="H186" s="2"/>
      <c r="I186" s="2"/>
    </row>
    <row r="187" spans="1:9" ht="12.75">
      <c r="A187" s="2"/>
      <c r="B187" s="5"/>
      <c r="C187" s="2"/>
      <c r="D187" s="2"/>
      <c r="E187" s="2"/>
      <c r="F187" s="2"/>
      <c r="G187" s="2"/>
      <c r="H187" s="2"/>
      <c r="I187" s="2"/>
    </row>
    <row r="188" spans="1:9" ht="12.75">
      <c r="A188" s="2"/>
      <c r="B188" s="5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5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5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5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5"/>
      <c r="C192" s="2"/>
      <c r="D192" s="2"/>
      <c r="E192" s="2"/>
      <c r="F192" s="2"/>
      <c r="G192" s="2"/>
      <c r="H192" s="2"/>
      <c r="I192" s="2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  <row r="404" ht="12.75">
      <c r="B404" s="1"/>
    </row>
    <row r="405" ht="12.75">
      <c r="B405" s="1"/>
    </row>
    <row r="406" ht="12.75">
      <c r="B406" s="1"/>
    </row>
    <row r="407" ht="12.75">
      <c r="B407" s="1"/>
    </row>
    <row r="408" ht="12.75">
      <c r="B408" s="1"/>
    </row>
    <row r="409" ht="12.75">
      <c r="B409" s="1"/>
    </row>
    <row r="410" ht="12.75">
      <c r="B410" s="1"/>
    </row>
    <row r="411" ht="12.75">
      <c r="B411" s="1"/>
    </row>
    <row r="412" ht="12.75">
      <c r="B412" s="1"/>
    </row>
    <row r="413" ht="12.75">
      <c r="B413" s="1"/>
    </row>
    <row r="414" ht="12.75">
      <c r="B414" s="1"/>
    </row>
    <row r="415" ht="12.75">
      <c r="B415" s="1"/>
    </row>
    <row r="416" ht="12.75">
      <c r="B416" s="1"/>
    </row>
    <row r="417" ht="12.75">
      <c r="B417" s="1"/>
    </row>
    <row r="418" ht="12.75">
      <c r="B418" s="1"/>
    </row>
    <row r="419" ht="12.75">
      <c r="B419" s="1"/>
    </row>
    <row r="420" ht="12.75">
      <c r="B420" s="1"/>
    </row>
    <row r="421" ht="12.75">
      <c r="B421" s="1"/>
    </row>
    <row r="422" ht="12.75">
      <c r="B422" s="1"/>
    </row>
    <row r="423" ht="12.75">
      <c r="B423" s="1"/>
    </row>
    <row r="424" ht="12.75">
      <c r="B424" s="1"/>
    </row>
    <row r="425" ht="12.75">
      <c r="B425" s="1"/>
    </row>
    <row r="426" ht="12.75">
      <c r="B426" s="1"/>
    </row>
    <row r="427" ht="12.75">
      <c r="B427" s="1"/>
    </row>
    <row r="428" ht="12.75">
      <c r="B428" s="1"/>
    </row>
    <row r="429" ht="12.75">
      <c r="B429" s="1"/>
    </row>
    <row r="430" ht="12.75">
      <c r="B430" s="1"/>
    </row>
    <row r="431" ht="12.75">
      <c r="B431" s="1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  <row r="437" ht="12.75">
      <c r="B437" s="1"/>
    </row>
    <row r="438" ht="12.75">
      <c r="B438" s="1"/>
    </row>
    <row r="439" ht="12.75">
      <c r="B439" s="1"/>
    </row>
    <row r="440" ht="12.75">
      <c r="B440" s="1"/>
    </row>
    <row r="441" ht="12.75">
      <c r="B441" s="1"/>
    </row>
    <row r="442" ht="12.75">
      <c r="B442" s="1"/>
    </row>
    <row r="443" ht="12.75">
      <c r="B443" s="1"/>
    </row>
    <row r="444" ht="12.75">
      <c r="B444" s="1"/>
    </row>
    <row r="445" ht="12.75">
      <c r="B445" s="1"/>
    </row>
    <row r="446" ht="12.75">
      <c r="B446" s="1"/>
    </row>
    <row r="447" ht="12.75">
      <c r="B447" s="1"/>
    </row>
    <row r="448" ht="12.75">
      <c r="B448" s="1"/>
    </row>
    <row r="449" ht="12.75">
      <c r="B449" s="1"/>
    </row>
    <row r="450" ht="12.75">
      <c r="B450" s="1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ht="12.75">
      <c r="B527" s="1"/>
    </row>
    <row r="528" ht="12.75">
      <c r="B528" s="1"/>
    </row>
    <row r="529" ht="12.75">
      <c r="B529" s="1"/>
    </row>
    <row r="530" ht="12.75">
      <c r="B530" s="1"/>
    </row>
    <row r="531" ht="12.75">
      <c r="B531" s="1"/>
    </row>
    <row r="532" ht="12.75">
      <c r="B532" s="1"/>
    </row>
    <row r="533" ht="12.75">
      <c r="B533" s="1"/>
    </row>
    <row r="534" ht="12.75">
      <c r="B534" s="1"/>
    </row>
    <row r="535" ht="12.75">
      <c r="B535" s="1"/>
    </row>
    <row r="536" ht="12.75">
      <c r="B536" s="1"/>
    </row>
    <row r="537" ht="12.75">
      <c r="B537" s="1"/>
    </row>
    <row r="538" ht="12.75">
      <c r="B538" s="1"/>
    </row>
    <row r="539" ht="12.75">
      <c r="B539" s="1"/>
    </row>
    <row r="540" ht="12.75">
      <c r="B540" s="1"/>
    </row>
    <row r="541" ht="12.75">
      <c r="B541" s="1"/>
    </row>
    <row r="542" ht="12.75">
      <c r="B542" s="1"/>
    </row>
    <row r="543" ht="12.75">
      <c r="B543" s="1"/>
    </row>
    <row r="544" ht="12.75">
      <c r="B544" s="1"/>
    </row>
    <row r="545" ht="12.75">
      <c r="B545" s="1"/>
    </row>
    <row r="546" ht="12.75">
      <c r="B546" s="1"/>
    </row>
    <row r="547" ht="12.75">
      <c r="B547" s="1"/>
    </row>
    <row r="548" ht="12.75">
      <c r="B548" s="1"/>
    </row>
    <row r="549" ht="12.75">
      <c r="B549" s="1"/>
    </row>
    <row r="550" ht="12.75">
      <c r="B550" s="1"/>
    </row>
    <row r="551" ht="12.75">
      <c r="B551" s="1"/>
    </row>
    <row r="552" ht="12.75">
      <c r="B552" s="1"/>
    </row>
    <row r="553" ht="12.75">
      <c r="B553" s="1"/>
    </row>
    <row r="554" ht="12.75">
      <c r="B554" s="1"/>
    </row>
    <row r="555" ht="12.75">
      <c r="B555" s="1"/>
    </row>
    <row r="556" ht="12.75">
      <c r="B556" s="1"/>
    </row>
    <row r="557" ht="12.75">
      <c r="B557" s="1"/>
    </row>
    <row r="558" ht="12.75">
      <c r="B558" s="1"/>
    </row>
    <row r="559" ht="12.75">
      <c r="B559" s="1"/>
    </row>
    <row r="560" ht="12.75">
      <c r="B560" s="1"/>
    </row>
    <row r="561" ht="12.75">
      <c r="B561" s="1"/>
    </row>
    <row r="562" ht="12.75">
      <c r="B562" s="1"/>
    </row>
    <row r="563" ht="12.75">
      <c r="B563" s="1"/>
    </row>
    <row r="564" ht="12.75">
      <c r="B564" s="1"/>
    </row>
    <row r="565" ht="12.75">
      <c r="B565" s="1"/>
    </row>
    <row r="566" ht="12.75">
      <c r="B566" s="1"/>
    </row>
    <row r="567" ht="12.75">
      <c r="B567" s="1"/>
    </row>
    <row r="568" ht="12.75">
      <c r="B568" s="1"/>
    </row>
    <row r="569" ht="12.75">
      <c r="B569" s="1"/>
    </row>
    <row r="570" ht="12.75">
      <c r="B570" s="1"/>
    </row>
    <row r="571" ht="12.75">
      <c r="B571" s="1"/>
    </row>
    <row r="572" ht="12.75">
      <c r="B572" s="1"/>
    </row>
    <row r="573" ht="12.75">
      <c r="B573" s="1"/>
    </row>
    <row r="574" ht="12.75">
      <c r="B574" s="1"/>
    </row>
    <row r="575" ht="12.75">
      <c r="B575" s="1"/>
    </row>
    <row r="576" ht="12.75">
      <c r="B576" s="1"/>
    </row>
    <row r="577" ht="12.75">
      <c r="B577" s="1"/>
    </row>
    <row r="578" ht="12.75">
      <c r="B578" s="1"/>
    </row>
    <row r="579" ht="12.75">
      <c r="B579" s="1"/>
    </row>
    <row r="580" ht="12.75">
      <c r="B580" s="1"/>
    </row>
    <row r="581" ht="12.75">
      <c r="B581" s="1"/>
    </row>
    <row r="582" ht="12.75">
      <c r="B582" s="1"/>
    </row>
    <row r="583" ht="12.75">
      <c r="B583" s="1"/>
    </row>
    <row r="584" ht="12.75">
      <c r="B584" s="1"/>
    </row>
    <row r="585" ht="12.75">
      <c r="B585" s="1"/>
    </row>
    <row r="586" ht="12.75">
      <c r="B586" s="1"/>
    </row>
    <row r="587" ht="12.75">
      <c r="B587" s="1"/>
    </row>
    <row r="588" ht="12.75">
      <c r="B588" s="1"/>
    </row>
    <row r="589" ht="12.75">
      <c r="B589" s="1"/>
    </row>
    <row r="590" ht="12.75">
      <c r="B590" s="1"/>
    </row>
    <row r="591" ht="12.75">
      <c r="B591" s="1"/>
    </row>
    <row r="592" ht="12.75">
      <c r="B592" s="1"/>
    </row>
    <row r="593" ht="12.75">
      <c r="B593" s="1"/>
    </row>
    <row r="594" ht="12.75">
      <c r="B594" s="1"/>
    </row>
    <row r="595" ht="12.75">
      <c r="B595" s="1"/>
    </row>
    <row r="596" ht="12.75">
      <c r="B596" s="1"/>
    </row>
    <row r="597" ht="12.75">
      <c r="B597" s="1"/>
    </row>
    <row r="598" ht="12.75">
      <c r="B598" s="1"/>
    </row>
    <row r="599" ht="12.75">
      <c r="B599" s="1"/>
    </row>
    <row r="600" ht="12.75">
      <c r="B600" s="1"/>
    </row>
    <row r="601" ht="12.75">
      <c r="B601" s="1"/>
    </row>
    <row r="602" ht="12.75">
      <c r="B602" s="1"/>
    </row>
    <row r="603" ht="12.75">
      <c r="B603" s="1"/>
    </row>
    <row r="604" ht="12.75">
      <c r="B604" s="1"/>
    </row>
    <row r="605" ht="12.75">
      <c r="B605" s="1"/>
    </row>
    <row r="606" ht="12.75">
      <c r="B606" s="1"/>
    </row>
    <row r="607" ht="12.75">
      <c r="B607" s="1"/>
    </row>
    <row r="608" ht="12.75">
      <c r="B608" s="1"/>
    </row>
    <row r="609" ht="12.75">
      <c r="B609" s="1"/>
    </row>
    <row r="610" ht="12.75">
      <c r="B610" s="1"/>
    </row>
    <row r="611" ht="12.75">
      <c r="B611" s="1"/>
    </row>
    <row r="612" ht="12.75">
      <c r="B612" s="1"/>
    </row>
    <row r="613" ht="12.75">
      <c r="B613" s="1"/>
    </row>
    <row r="614" ht="12.75">
      <c r="B614" s="1"/>
    </row>
    <row r="615" ht="12.75">
      <c r="B615" s="1"/>
    </row>
    <row r="616" ht="12.75">
      <c r="B616" s="1"/>
    </row>
    <row r="617" ht="12.75">
      <c r="B617" s="1"/>
    </row>
    <row r="618" ht="12.75">
      <c r="B618" s="1"/>
    </row>
    <row r="619" ht="12.75">
      <c r="B619" s="1"/>
    </row>
    <row r="620" ht="12.75">
      <c r="B620" s="1"/>
    </row>
    <row r="621" ht="12.75">
      <c r="B621" s="1"/>
    </row>
    <row r="622" ht="12.75">
      <c r="B622" s="1"/>
    </row>
    <row r="623" ht="12.75">
      <c r="B623" s="1"/>
    </row>
    <row r="624" ht="12.75">
      <c r="B624" s="1"/>
    </row>
    <row r="625" ht="12.75">
      <c r="B625" s="1"/>
    </row>
    <row r="626" ht="12.75">
      <c r="B626" s="1"/>
    </row>
    <row r="627" ht="12.75">
      <c r="B627" s="1"/>
    </row>
    <row r="628" ht="12.75">
      <c r="B628" s="1"/>
    </row>
    <row r="629" ht="12.75">
      <c r="B629" s="1"/>
    </row>
    <row r="630" ht="12.75">
      <c r="B630" s="1"/>
    </row>
    <row r="631" ht="12.75">
      <c r="B631" s="1"/>
    </row>
    <row r="632" ht="12.75">
      <c r="B632" s="1"/>
    </row>
    <row r="633" ht="12.75">
      <c r="B633" s="1"/>
    </row>
    <row r="634" ht="12.75">
      <c r="B634" s="1"/>
    </row>
    <row r="635" ht="12.75">
      <c r="B635" s="1"/>
    </row>
    <row r="636" ht="12.75">
      <c r="B636" s="1"/>
    </row>
    <row r="637" ht="12.75">
      <c r="B637" s="1"/>
    </row>
    <row r="638" ht="12.75">
      <c r="B638" s="1"/>
    </row>
    <row r="639" ht="12.75">
      <c r="B639" s="1"/>
    </row>
    <row r="640" ht="12.75">
      <c r="B640" s="1"/>
    </row>
    <row r="641" ht="12.75">
      <c r="B641" s="1"/>
    </row>
    <row r="642" ht="12.75">
      <c r="B642" s="1"/>
    </row>
    <row r="643" ht="12.75">
      <c r="B643" s="1"/>
    </row>
    <row r="644" ht="12.75">
      <c r="B644" s="1"/>
    </row>
    <row r="645" ht="12.75">
      <c r="B645" s="1"/>
    </row>
    <row r="646" ht="12.75">
      <c r="B646" s="1"/>
    </row>
    <row r="647" ht="12.75">
      <c r="B647" s="1"/>
    </row>
    <row r="648" ht="12.75">
      <c r="B648" s="1"/>
    </row>
    <row r="649" ht="12.75">
      <c r="B649" s="1"/>
    </row>
    <row r="650" ht="12.75">
      <c r="B650" s="1"/>
    </row>
    <row r="651" ht="12.75">
      <c r="B651" s="1"/>
    </row>
    <row r="652" ht="12.75">
      <c r="B652" s="1"/>
    </row>
    <row r="653" ht="12.75">
      <c r="B653" s="1"/>
    </row>
    <row r="654" ht="12.75">
      <c r="B654" s="1"/>
    </row>
    <row r="655" ht="12.75">
      <c r="B655" s="1"/>
    </row>
    <row r="656" ht="12.75">
      <c r="B656" s="1"/>
    </row>
    <row r="657" ht="12.75">
      <c r="B657" s="1"/>
    </row>
    <row r="658" ht="12.75">
      <c r="B658" s="1"/>
    </row>
    <row r="659" ht="12.75">
      <c r="B659" s="1"/>
    </row>
    <row r="660" ht="12.75">
      <c r="B660" s="1"/>
    </row>
    <row r="661" ht="12.75">
      <c r="B661" s="1"/>
    </row>
    <row r="662" ht="12.75">
      <c r="B662" s="1"/>
    </row>
    <row r="663" ht="12.75">
      <c r="B663" s="1"/>
    </row>
    <row r="664" ht="12.75">
      <c r="B664" s="1"/>
    </row>
    <row r="665" ht="12.75">
      <c r="B665" s="1"/>
    </row>
    <row r="666" ht="12.75">
      <c r="B666" s="1"/>
    </row>
    <row r="667" ht="12.75">
      <c r="B667" s="1"/>
    </row>
    <row r="668" ht="12.75">
      <c r="B668" s="1"/>
    </row>
    <row r="669" ht="12.75">
      <c r="B669" s="1"/>
    </row>
    <row r="670" ht="12.75">
      <c r="B670" s="1"/>
    </row>
    <row r="671" ht="12.75">
      <c r="B671" s="1"/>
    </row>
    <row r="672" ht="12.75">
      <c r="B672" s="1"/>
    </row>
    <row r="673" ht="12.75">
      <c r="B673" s="1"/>
    </row>
    <row r="674" ht="12.75">
      <c r="B674" s="1"/>
    </row>
    <row r="675" ht="12.75">
      <c r="B675" s="1"/>
    </row>
    <row r="676" ht="12.75">
      <c r="B676" s="1"/>
    </row>
    <row r="677" ht="12.75">
      <c r="B677" s="1"/>
    </row>
    <row r="678" ht="12.75">
      <c r="B678" s="1"/>
    </row>
    <row r="679" ht="12.75">
      <c r="B679" s="1"/>
    </row>
    <row r="680" ht="12.75">
      <c r="B680" s="1"/>
    </row>
    <row r="681" ht="12.75">
      <c r="B681" s="1"/>
    </row>
    <row r="682" ht="12.75">
      <c r="B682" s="1"/>
    </row>
    <row r="683" ht="12.75">
      <c r="B683" s="1"/>
    </row>
    <row r="684" ht="12.75">
      <c r="B684" s="1"/>
    </row>
    <row r="685" ht="12.75">
      <c r="B685" s="1"/>
    </row>
    <row r="686" ht="12.75">
      <c r="B686" s="1"/>
    </row>
    <row r="687" ht="12.75"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  <row r="753" ht="12.75">
      <c r="B753" s="1"/>
    </row>
    <row r="754" ht="12.75">
      <c r="B754" s="1"/>
    </row>
    <row r="755" ht="12.75">
      <c r="B755" s="1"/>
    </row>
    <row r="756" ht="12.75">
      <c r="B756" s="1"/>
    </row>
    <row r="757" ht="12.75">
      <c r="B757" s="1"/>
    </row>
    <row r="758" ht="12.75">
      <c r="B758" s="1"/>
    </row>
    <row r="759" ht="12.75">
      <c r="B759" s="1"/>
    </row>
    <row r="760" ht="12.75">
      <c r="B760" s="1"/>
    </row>
    <row r="761" ht="12.75">
      <c r="B761" s="1"/>
    </row>
    <row r="762" ht="12.75">
      <c r="B762" s="1"/>
    </row>
    <row r="763" ht="12.75">
      <c r="B763" s="1"/>
    </row>
    <row r="764" ht="12.75">
      <c r="B764" s="1"/>
    </row>
    <row r="765" ht="12.75">
      <c r="B765" s="1"/>
    </row>
    <row r="766" ht="12.75">
      <c r="B766" s="1"/>
    </row>
    <row r="767" ht="12.75">
      <c r="B767" s="1"/>
    </row>
    <row r="768" ht="12.75">
      <c r="B768" s="1"/>
    </row>
    <row r="769" ht="12.75">
      <c r="B769" s="1"/>
    </row>
    <row r="770" ht="12.75"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</sheetData>
  <sheetProtection/>
  <mergeCells count="35">
    <mergeCell ref="A48:B48"/>
    <mergeCell ref="C48:G48"/>
    <mergeCell ref="F53:H53"/>
    <mergeCell ref="F54:H54"/>
    <mergeCell ref="B53:C53"/>
    <mergeCell ref="E59:G59"/>
    <mergeCell ref="A49:B49"/>
    <mergeCell ref="C49:G49"/>
    <mergeCell ref="A50:B50"/>
    <mergeCell ref="A51:G51"/>
    <mergeCell ref="D10:D11"/>
    <mergeCell ref="E10:G10"/>
    <mergeCell ref="F55:G55"/>
    <mergeCell ref="A46:G46"/>
    <mergeCell ref="A47:B47"/>
    <mergeCell ref="A6:H6"/>
    <mergeCell ref="A8:H9"/>
    <mergeCell ref="C50:G50"/>
    <mergeCell ref="A7:H7"/>
    <mergeCell ref="A10:A11"/>
    <mergeCell ref="B10:B11"/>
    <mergeCell ref="C10:C11"/>
    <mergeCell ref="E45:F45"/>
    <mergeCell ref="H10:H11"/>
    <mergeCell ref="C47:G47"/>
    <mergeCell ref="B54:C54"/>
    <mergeCell ref="G1:H1"/>
    <mergeCell ref="G2:H2"/>
    <mergeCell ref="A64:H65"/>
    <mergeCell ref="A3:B3"/>
    <mergeCell ref="A12:H12"/>
    <mergeCell ref="A1:C1"/>
    <mergeCell ref="A2:B2"/>
    <mergeCell ref="A4:B4"/>
    <mergeCell ref="A5:B5"/>
  </mergeCells>
  <hyperlinks>
    <hyperlink ref="A4" r:id="rId1" display="www.vashproect.ru"/>
  </hyperlinks>
  <printOptions/>
  <pageMargins left="0.75" right="0.75" top="1" bottom="1" header="0.5" footer="0.5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Гаврюков Е.В.</Manager>
  <Company>ООО "Аркада-М"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Смета на строительство склада</dc:title>
  <dc:subject>Документооборот</dc:subject>
  <dc:creator>ООО Аркада-М;http://vashproect.ru</dc:creator>
  <cp:keywords>смета; склад; строительство</cp:keywords>
  <dc:description>Проектирование и строительство зданий и сооружений. ООО Аркада-М Тел. 8 (495) 229-39-67 Сайт http://vashproect.ru;</dc:description>
  <cp:lastModifiedBy>Андрей</cp:lastModifiedBy>
  <cp:lastPrinted>2009-05-04T09:45:53Z</cp:lastPrinted>
  <dcterms:created xsi:type="dcterms:W3CDTF">2009-03-15T10:34:36Z</dcterms:created>
  <dcterms:modified xsi:type="dcterms:W3CDTF">2019-03-27T07:11:54Z</dcterms:modified>
  <cp:category>Строительство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